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Сертификаты" sheetId="1" r:id="rId1"/>
    <sheet name="Бюджет" sheetId="3" r:id="rId2"/>
    <sheet name="Краткосрочные" sheetId="4" r:id="rId3"/>
    <sheet name="мз 2023" sheetId="7" r:id="rId4"/>
  </sheets>
  <calcPr calcId="152511"/>
</workbook>
</file>

<file path=xl/calcChain.xml><?xml version="1.0" encoding="utf-8"?>
<calcChain xmlns="http://schemas.openxmlformats.org/spreadsheetml/2006/main">
  <c r="O21" i="4" l="1"/>
  <c r="G21" i="1" l="1"/>
  <c r="C25" i="1"/>
  <c r="C24" i="1"/>
  <c r="P17" i="1"/>
  <c r="P18" i="1"/>
  <c r="P19" i="1"/>
  <c r="P20" i="1"/>
  <c r="P16" i="1"/>
  <c r="P15" i="1"/>
  <c r="P14" i="1"/>
  <c r="P13" i="1"/>
  <c r="P10" i="1"/>
  <c r="C23" i="1" s="1"/>
  <c r="P8" i="1"/>
  <c r="P9" i="1"/>
  <c r="P11" i="1"/>
  <c r="P12" i="1"/>
  <c r="P7" i="1"/>
  <c r="G21" i="4" l="1"/>
  <c r="K6" i="7" l="1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5" i="7"/>
  <c r="H76" i="7"/>
  <c r="H77" i="7"/>
  <c r="H78" i="7"/>
  <c r="H79" i="7"/>
  <c r="H80" i="7"/>
  <c r="H81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5" i="7"/>
  <c r="E53" i="7" l="1"/>
  <c r="F53" i="7" s="1"/>
  <c r="E17" i="7"/>
  <c r="F17" i="7" s="1"/>
  <c r="E16" i="7"/>
  <c r="F16" i="7" s="1"/>
  <c r="E68" i="7"/>
  <c r="F68" i="7" s="1"/>
  <c r="E64" i="7"/>
  <c r="F64" i="7" s="1"/>
  <c r="E63" i="7"/>
  <c r="F63" i="7" s="1"/>
  <c r="E38" i="7"/>
  <c r="F38" i="7" s="1"/>
  <c r="E7" i="7"/>
  <c r="F7" i="7" s="1"/>
  <c r="J82" i="7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7" i="7"/>
  <c r="F67" i="7" s="1"/>
  <c r="E66" i="7"/>
  <c r="F66" i="7" s="1"/>
  <c r="E65" i="7"/>
  <c r="F65" i="7" s="1"/>
  <c r="E62" i="7"/>
  <c r="F62" i="7" s="1"/>
  <c r="E61" i="7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6" i="7"/>
  <c r="F6" i="7" s="1"/>
  <c r="K82" i="7"/>
  <c r="I82" i="7"/>
  <c r="H82" i="7"/>
  <c r="E5" i="7"/>
  <c r="F5" i="7" s="1"/>
  <c r="F82" i="7" l="1"/>
  <c r="I211" i="3" l="1"/>
  <c r="J211" i="3"/>
  <c r="K211" i="3"/>
  <c r="L211" i="3"/>
  <c r="M211" i="3"/>
  <c r="H211" i="3"/>
  <c r="N21" i="1" l="1"/>
  <c r="I66" i="3" l="1"/>
  <c r="J66" i="3"/>
  <c r="K66" i="3"/>
  <c r="L66" i="3"/>
  <c r="M66" i="3"/>
  <c r="M48" i="3"/>
  <c r="I48" i="3"/>
  <c r="J48" i="3"/>
  <c r="K48" i="3"/>
  <c r="L48" i="3"/>
  <c r="H48" i="3"/>
  <c r="I21" i="1" l="1"/>
  <c r="J21" i="1"/>
  <c r="K21" i="1"/>
  <c r="L21" i="1"/>
  <c r="M21" i="1"/>
  <c r="H21" i="1"/>
  <c r="J71" i="3"/>
  <c r="K71" i="3"/>
  <c r="L71" i="3"/>
  <c r="M71" i="3"/>
  <c r="I71" i="3"/>
  <c r="H71" i="3"/>
  <c r="I140" i="3"/>
  <c r="J140" i="3"/>
  <c r="K140" i="3"/>
  <c r="L140" i="3"/>
  <c r="M140" i="3"/>
  <c r="H140" i="3"/>
  <c r="H66" i="3"/>
  <c r="G80" i="3"/>
  <c r="M80" i="3"/>
  <c r="H80" i="3"/>
  <c r="G66" i="3"/>
  <c r="H212" i="3" l="1"/>
  <c r="M212" i="3"/>
  <c r="K212" i="3"/>
  <c r="J212" i="3"/>
  <c r="I212" i="3"/>
</calcChain>
</file>

<file path=xl/sharedStrings.xml><?xml version="1.0" encoding="utf-8"?>
<sst xmlns="http://schemas.openxmlformats.org/spreadsheetml/2006/main" count="550" uniqueCount="336">
  <si>
    <t>Утверждаю</t>
  </si>
  <si>
    <t>директор МБУ ДО ДДТ</t>
  </si>
  <si>
    <t>______________ Н. Н. Жукова</t>
  </si>
  <si>
    <t>№</t>
  </si>
  <si>
    <t>Название ДООП</t>
  </si>
  <si>
    <t>ФИО педагога</t>
  </si>
  <si>
    <t>Срок реализации</t>
  </si>
  <si>
    <t>Основные виды деятельности</t>
  </si>
  <si>
    <t>Название объединения</t>
  </si>
  <si>
    <t>Учебная нагрузка по годам обучения, час</t>
  </si>
  <si>
    <t>Количество часов в год</t>
  </si>
  <si>
    <t>"МАТРИЦА"</t>
  </si>
  <si>
    <t>Егоричева Ирина Валерьевна</t>
  </si>
  <si>
    <t>"МАТРИЦА +"</t>
  </si>
  <si>
    <t>"Матрица"</t>
  </si>
  <si>
    <t>Романюк Татьяна Викторовна</t>
  </si>
  <si>
    <t>"Беби-денс"</t>
  </si>
  <si>
    <t>№ группы</t>
  </si>
  <si>
    <t>Информатика, работа с сайтами</t>
  </si>
  <si>
    <t>Смуркова Елена Николаевна</t>
  </si>
  <si>
    <t>"Синяя птица"</t>
  </si>
  <si>
    <t>Денисова Любовь Игоревна</t>
  </si>
  <si>
    <t>Яковлева Татьяна Николаевна</t>
  </si>
  <si>
    <t>Лепка, ИЗО</t>
  </si>
  <si>
    <t>"Акварель"</t>
  </si>
  <si>
    <t>Желнов Михаил Игоревич</t>
  </si>
  <si>
    <t>"Волшебные кисточки"</t>
  </si>
  <si>
    <t>Зенина Юлия Александровна</t>
  </si>
  <si>
    <t>"Затейник"</t>
  </si>
  <si>
    <t>Итого</t>
  </si>
  <si>
    <t>ТЕХНИЧЕСКАЯ НАПРАВЛЕННОСТЬ</t>
  </si>
  <si>
    <t>"АЗБУКА ЮНОГО РОБОТОТЕХНИКА"</t>
  </si>
  <si>
    <t>"Техносфера"</t>
  </si>
  <si>
    <t>Митрофанов Андрей Вячеславович</t>
  </si>
  <si>
    <t>Программирование</t>
  </si>
  <si>
    <t>"СТРАНА "ТЕХНОЛАНДИЯ"</t>
  </si>
  <si>
    <t>Легоконструирование</t>
  </si>
  <si>
    <t>Лепка</t>
  </si>
  <si>
    <t>Ритмика</t>
  </si>
  <si>
    <t>Семёнова Галина Владимировна</t>
  </si>
  <si>
    <t>Обучение грамоте</t>
  </si>
  <si>
    <t>"СТРАНА "ТЕХНОЛАНДИЯ - С"</t>
  </si>
  <si>
    <t>Часы по программе</t>
  </si>
  <si>
    <t>"АВИАМОДЕЛИСТ"</t>
  </si>
  <si>
    <t>Авиамоделирование</t>
  </si>
  <si>
    <t xml:space="preserve">"АВИАМОДЕЛИСТ"адаптированная </t>
  </si>
  <si>
    <t>"ЭЛЕКТРОША"</t>
  </si>
  <si>
    <t xml:space="preserve">Электротехника  </t>
  </si>
  <si>
    <t>"МОЗАИКА"</t>
  </si>
  <si>
    <t xml:space="preserve">ЕСТЕСТВЕННОНАУЧНАЯ НАПРАВЛЕННОСТЬ </t>
  </si>
  <si>
    <t>"ЭТОТ УДИВИТЕЛЬНЫЙ МИР"</t>
  </si>
  <si>
    <t>Камкина Марина Николаевна</t>
  </si>
  <si>
    <t>"ЮНЫЕ ДРУЗЬЯ ПРИРОДЫ"</t>
  </si>
  <si>
    <t>ФИЗКУЛЬТУРНО-СПОРТИВНАЯ НАПРАВЛЕННОСТЬ</t>
  </si>
  <si>
    <t>"КРАСОТА И ГРАЦИЯ"</t>
  </si>
  <si>
    <t>Спортивная аэробика</t>
  </si>
  <si>
    <t>"Красота и грация"</t>
  </si>
  <si>
    <t>ТУРИСТСКО-КРАЕВЕДЧЕСКАЯ НАПРАВЛЕННОСТЬ</t>
  </si>
  <si>
    <t>Ручканова Светлана Викторовна</t>
  </si>
  <si>
    <t>Традиции, обряды, фольклор</t>
  </si>
  <si>
    <t>"Занимательная этнография"</t>
  </si>
  <si>
    <t>Карповская Юлия Александровна</t>
  </si>
  <si>
    <t>"ШАГ ЗА ШАГОМ"</t>
  </si>
  <si>
    <t>Изобразительное творчество</t>
  </si>
  <si>
    <t>"Растишка"</t>
  </si>
  <si>
    <t>5а</t>
  </si>
  <si>
    <t>5б</t>
  </si>
  <si>
    <t>6а</t>
  </si>
  <si>
    <t>6б</t>
  </si>
  <si>
    <t>6в</t>
  </si>
  <si>
    <t>5в</t>
  </si>
  <si>
    <t>Развитие речи</t>
  </si>
  <si>
    <t>Сенсорное развитие</t>
  </si>
  <si>
    <t>Лапина Ирина Александровна</t>
  </si>
  <si>
    <t>Музыка</t>
  </si>
  <si>
    <t>Английский язык</t>
  </si>
  <si>
    <t>Худякова Светлана Николаевна</t>
  </si>
  <si>
    <t>Шалагинова Нина Александровна</t>
  </si>
  <si>
    <t>"Занимательная грамматика"</t>
  </si>
  <si>
    <t>ХУДОЖЕСТВЕННАЯ НАПРАВЛЕННОСТЬ</t>
  </si>
  <si>
    <t>"ВДОХНОВЕНИЕ"</t>
  </si>
  <si>
    <t>Романычева Наталья Валерьевна</t>
  </si>
  <si>
    <t>театр</t>
  </si>
  <si>
    <t>"Вдох"</t>
  </si>
  <si>
    <t>"ВДОХ"</t>
  </si>
  <si>
    <t>"Вдохновение"</t>
  </si>
  <si>
    <t>"СЦЕНИЧЕСКАЯ РЕЧЬ"</t>
  </si>
  <si>
    <t>декламация</t>
  </si>
  <si>
    <t>"ТЕРЕМОК"</t>
  </si>
  <si>
    <t>вокал</t>
  </si>
  <si>
    <t>хореография</t>
  </si>
  <si>
    <t>"Теремок"</t>
  </si>
  <si>
    <t>"ПАРАДОКС"</t>
  </si>
  <si>
    <t>"Парадокс"</t>
  </si>
  <si>
    <t>"КАЛЕЙДОСКОП"</t>
  </si>
  <si>
    <t>Камкин
Вадим
Витальевич</t>
  </si>
  <si>
    <t>музыка</t>
  </si>
  <si>
    <t>"Калейдо
скоп"</t>
  </si>
  <si>
    <t>"СЕРПАНТИН"</t>
  </si>
  <si>
    <t>ВИА</t>
  </si>
  <si>
    <t>"Серпантин"</t>
  </si>
  <si>
    <t>"ОРФЕЙ"</t>
  </si>
  <si>
    <t>Николаева 
Татьяна 
Олеговна</t>
  </si>
  <si>
    <t>вокал, игра 
на гитаре</t>
  </si>
  <si>
    <t>"Орфей"</t>
  </si>
  <si>
    <t>"АКВАРЕЛЬ"</t>
  </si>
  <si>
    <t>Яковлева
 Татьяна 
Николаевна</t>
  </si>
  <si>
    <t>Название 
ДООП</t>
  </si>
  <si>
    <t>ФИО 
педагога</t>
  </si>
  <si>
    <t>"КАРАМЕЛЬКИ"</t>
  </si>
  <si>
    <t>"Карамельки"</t>
  </si>
  <si>
    <t>"КАРТИНЫ БЕЗ КИСТИ И КРАСОК"</t>
  </si>
  <si>
    <t>плоскостная аппликация</t>
  </si>
  <si>
    <t>"Картины без кисти и красок"</t>
  </si>
  <si>
    <t>ИЗО</t>
  </si>
  <si>
    <t>"ПУТЕШЕСТВИЯ"</t>
  </si>
  <si>
    <t>"Путешествия"</t>
  </si>
  <si>
    <t>"ЗОЛОТОЙ ЗАВИТОК"</t>
  </si>
  <si>
    <t>ИЗО, роспись по дереву</t>
  </si>
  <si>
    <t>"Золотой завиток"</t>
  </si>
  <si>
    <t>"КЕРАМИКА"</t>
  </si>
  <si>
    <t>"ДИВНЫЙ САД"</t>
  </si>
  <si>
    <t>лепка</t>
  </si>
  <si>
    <t>"РАЗНОЦВЕТНЫЕ ЛАДОШКИ"</t>
  </si>
  <si>
    <t>"Разноцвет
ные 
ладошки"</t>
  </si>
  <si>
    <t>"РАЗНОЦВЕТНЫЕ 
ЛАДОШКИ" 
адаптированная</t>
  </si>
  <si>
    <t>"Керамика"</t>
  </si>
  <si>
    <t>"Дивный сад"</t>
  </si>
  <si>
    <t>"РУКОДЕЛЬНИЦА"</t>
  </si>
  <si>
    <t>Королёва
 Галина 
Леонидовна</t>
  </si>
  <si>
    <t>Шитьё, вязание</t>
  </si>
  <si>
    <t>"Рукодель
ница"</t>
  </si>
  <si>
    <t>"РУКОДЕЛЬНИЦА"
адаптированная</t>
  </si>
  <si>
    <t>ВСЕГО</t>
  </si>
  <si>
    <t>Обучающихся</t>
  </si>
  <si>
    <t>"МАСТЕРОВОЙ ЛЕСОВИЧОК"</t>
  </si>
  <si>
    <t>Количество учащихся</t>
  </si>
  <si>
    <t>"ЗАНИМАТЕЛЬНАЯ ЭТНОГРАФИЯ ДЛЯ ДОШКОЛЬНИКОВ"</t>
  </si>
  <si>
    <t>Смуркова Е. Н.</t>
  </si>
  <si>
    <t>Экология</t>
  </si>
  <si>
    <t>Друзья природы</t>
  </si>
  <si>
    <t>Скретч</t>
  </si>
  <si>
    <t>Егоричева И. В.</t>
  </si>
  <si>
    <t>2 месяца</t>
  </si>
  <si>
    <t>Естественнонаучная направленность</t>
  </si>
  <si>
    <t>Техническая направленность</t>
  </si>
  <si>
    <t>1-ый год обучения</t>
  </si>
  <si>
    <t>2-ой год обучения</t>
  </si>
  <si>
    <t>3 и более</t>
  </si>
  <si>
    <t>База</t>
  </si>
  <si>
    <t>Пружининская СШ</t>
  </si>
  <si>
    <t>СШ №1</t>
  </si>
  <si>
    <t>СШ №6</t>
  </si>
  <si>
    <t>СШ №2</t>
  </si>
  <si>
    <t>Вышеславская ОШ</t>
  </si>
  <si>
    <t>"ЮНЫЙ ЭЛЕКТРОНИК"</t>
  </si>
  <si>
    <t>"ВМЕСТЕ РИСУЕМ" адаптированная</t>
  </si>
  <si>
    <t>ЛИГА ПУТЕШЕСТВЕННИКОВ "НЕ ТАКИЕ КАК ВСЕ"</t>
  </si>
  <si>
    <t>Сальников Валерий Сергеевич</t>
  </si>
  <si>
    <t>Краеведение, экскурсии</t>
  </si>
  <si>
    <t>"Не такие как все"</t>
  </si>
  <si>
    <t>Камкина М.Н.</t>
  </si>
  <si>
    <t>"МИР ПУТЕШЕСТВИЙ"</t>
  </si>
  <si>
    <t>Краеведение</t>
  </si>
  <si>
    <t>Марашина Алена Евгеньевна</t>
  </si>
  <si>
    <t>Графика, фото и видеосъемка</t>
  </si>
  <si>
    <t>"ФАНТАЗЕРЫ"</t>
  </si>
  <si>
    <t>ИЗО, лепка</t>
  </si>
  <si>
    <t>"Фантазеры"</t>
  </si>
  <si>
    <t xml:space="preserve"> </t>
  </si>
  <si>
    <t>"ЗАНИМАТЕЛЬНАЯ ГРАММАТИКА+"</t>
  </si>
  <si>
    <t>Туристско-экскурсионная Направленность</t>
  </si>
  <si>
    <t>Название программы</t>
  </si>
  <si>
    <t>Часы по программе за год</t>
  </si>
  <si>
    <t>Чел*часы по годам обучения</t>
  </si>
  <si>
    <t>Чел*часы по программе</t>
  </si>
  <si>
    <t>Колличество групп</t>
  </si>
  <si>
    <t>Среднее количество учащихся</t>
  </si>
  <si>
    <t>"ВДОХ+"</t>
  </si>
  <si>
    <t>"МОИ РОДНИКИ"</t>
  </si>
  <si>
    <t>в неделю</t>
  </si>
  <si>
    <t>духовно-нравственное воспитание</t>
  </si>
  <si>
    <t>"Мои родники"</t>
  </si>
  <si>
    <t>Хан Марина Викторовна</t>
  </si>
  <si>
    <t>Лебедева Ирина Владимировна</t>
  </si>
  <si>
    <t>"БЕБИ-ДЕНС 3"</t>
  </si>
  <si>
    <t>"МАЖОР"</t>
  </si>
  <si>
    <t>"МАЛЕНЬКИЙ ГЕНИЙ"</t>
  </si>
  <si>
    <t>проектная деятельность</t>
  </si>
  <si>
    <t>"КреатиFFмедиа"</t>
  </si>
  <si>
    <t>Борисова Ольга Владимировна</t>
  </si>
  <si>
    <t>изделия из природного материала</t>
  </si>
  <si>
    <t>"Мастеровой Лесовичок"</t>
  </si>
  <si>
    <t>"ВЕСЕЛОЕ ТВОРЧЕСТВО"</t>
  </si>
  <si>
    <t>"УДИВИТЕЛЬНЫЙ МИКРОМИР"</t>
  </si>
  <si>
    <t>"ЖИЗНЬ ПОД МИКРОСКОПОМ"</t>
  </si>
  <si>
    <t>биология, экология</t>
  </si>
  <si>
    <t>моделирование, конструирование</t>
  </si>
  <si>
    <t xml:space="preserve">"МАТРИЦА" </t>
  </si>
  <si>
    <t>"Жизнь под микроскопом"</t>
  </si>
  <si>
    <t>"Удивительный микромир"</t>
  </si>
  <si>
    <t>"ЗАТЕЙНИК"</t>
  </si>
  <si>
    <t>организация досуга</t>
  </si>
  <si>
    <t>Затейник</t>
  </si>
  <si>
    <t>"КРеатиFFмедиа"</t>
  </si>
  <si>
    <t>"Программирование в Scratch"</t>
  </si>
  <si>
    <t xml:space="preserve">Срок реализации </t>
  </si>
  <si>
    <t>1 кв.</t>
  </si>
  <si>
    <t>2 кв.</t>
  </si>
  <si>
    <t>СШ №3</t>
  </si>
  <si>
    <t>"МОЛОДЕЖЬ.RU"</t>
  </si>
  <si>
    <t>3 кв.</t>
  </si>
  <si>
    <t>"ВЕКТОР"</t>
  </si>
  <si>
    <t>"МАСТЕРСТВО БЕЗ ГРАНИЦ" (АДАПТИР.)</t>
  </si>
  <si>
    <t>4 кв.</t>
  </si>
  <si>
    <t>Сомова Алина Александровна</t>
  </si>
  <si>
    <t>1АЮР</t>
  </si>
  <si>
    <t>2АЮР</t>
  </si>
  <si>
    <t>Митрофанова Екатерина Сергеевна</t>
  </si>
  <si>
    <t>"Бумажное моделирование"</t>
  </si>
  <si>
    <t>Семенова Галина Владимировна</t>
  </si>
  <si>
    <t>аппликация из ткани, бумаги</t>
  </si>
  <si>
    <t>Мозаика</t>
  </si>
  <si>
    <t>1</t>
  </si>
  <si>
    <t>"Этот удивительный мир"</t>
  </si>
  <si>
    <t>"ДОРОЖНАЯ АЗБУКА"</t>
  </si>
  <si>
    <t>Устимова Ирина Андреевна</t>
  </si>
  <si>
    <t>ПДД</t>
  </si>
  <si>
    <t>"Дорожная азбука"</t>
  </si>
  <si>
    <t>Павлова Елизавета Алексеевна</t>
  </si>
  <si>
    <t>Дорожная азбука</t>
  </si>
  <si>
    <t>Тихонова Снежанна Валерьевна</t>
  </si>
  <si>
    <t>"БЕБИ-ДЕНС"</t>
  </si>
  <si>
    <t>"ПУТЕШЕСТВИЯ В СТРАНУ ХОРЕОГРАФИЯ"</t>
  </si>
  <si>
    <t>Волонтерство, организация досуга</t>
  </si>
  <si>
    <t>"КАДЕНЦИЯ"</t>
  </si>
  <si>
    <t>"Каденция"</t>
  </si>
  <si>
    <t>"СИНЯЯ ПТИЦА"</t>
  </si>
  <si>
    <t>"ЗОЛОТОЙ ЗАВИТОК+"</t>
  </si>
  <si>
    <t>"ФАНТАЗЕРЫ+"</t>
  </si>
  <si>
    <t>7</t>
  </si>
  <si>
    <t>"Вектор"</t>
  </si>
  <si>
    <t>мультипликация, анимация</t>
  </si>
  <si>
    <t>Вектор</t>
  </si>
  <si>
    <t>"КАРТИНЫ ИЗ ГЛИНЫ"</t>
  </si>
  <si>
    <t>"ДЖЕМ"</t>
  </si>
  <si>
    <t>АВИАМОДЕЛИСТ</t>
  </si>
  <si>
    <t>"ОРФЕЙ - АНСАМБЛИ"</t>
  </si>
  <si>
    <t>"ВОЛШЕБНЫЕ КИСТОЧКИ 4"</t>
  </si>
  <si>
    <t>2</t>
  </si>
  <si>
    <t>"ВОЛШЕБНЫЙ МИР МУЗЫКИ"</t>
  </si>
  <si>
    <t>хор</t>
  </si>
  <si>
    <t>"Хор"</t>
  </si>
  <si>
    <t>"ХОР"</t>
  </si>
  <si>
    <t>Павлова Елизавета Алексеевна   Сомова Алина Александровна</t>
  </si>
  <si>
    <t>5</t>
  </si>
  <si>
    <t>"ВДОХ+ "</t>
  </si>
  <si>
    <t>6, 7</t>
  </si>
  <si>
    <t>8, 9, 10</t>
  </si>
  <si>
    <t>Птицына Варвара Николаевна</t>
  </si>
  <si>
    <t>"КреатиFFмедиа""</t>
  </si>
  <si>
    <t>Камкина Марина Николаевнаа</t>
  </si>
  <si>
    <t>"ШКОЛА ЮНОГО БЛОГЕРА"</t>
  </si>
  <si>
    <t>"Джем"</t>
  </si>
  <si>
    <t>"ОСНОВЫ КОМПЬЮТЕРНОЙ ГРАФИКИ"</t>
  </si>
  <si>
    <t>"ОСНОВЫ ПРОЕКТНОЙ ДЕЯТЕЛЬНОСТИ"</t>
  </si>
  <si>
    <t>13АвиА</t>
  </si>
  <si>
    <t>"ДИВНЫЙ САД" адапт.</t>
  </si>
  <si>
    <t>"ЗОЛОТОЙ ЗАВИТОК2"</t>
  </si>
  <si>
    <t>Приложение к муниципальному заданию ДДТ, 2023 год</t>
  </si>
  <si>
    <t>Муниципальное задание 2023, человеко*часы</t>
  </si>
  <si>
    <t>УЧЕБНЫЙ ПЛАН МБУ ДО ДДТ на 2023-2024 уч. г. ПФДО</t>
  </si>
  <si>
    <t>Направленность</t>
  </si>
  <si>
    <t>художественная</t>
  </si>
  <si>
    <t>социально-гуманитарная</t>
  </si>
  <si>
    <t>"ВЕСЕЛОЕ ТВОРЧЕСТВО - 4"</t>
  </si>
  <si>
    <t>художестенная</t>
  </si>
  <si>
    <t>"ЗАТЕЙНИК 3"</t>
  </si>
  <si>
    <t>естественнонаучная</t>
  </si>
  <si>
    <t>"СИНЯЯ ПТИЦА-1"</t>
  </si>
  <si>
    <t>"ПУТЕШЕСТВИЕ В СТРАНУ "ХОРЕОГРАФИЯ 2"</t>
  </si>
  <si>
    <t>Художественная</t>
  </si>
  <si>
    <t>ч/ч</t>
  </si>
  <si>
    <t>Социально-
гуманитарная</t>
  </si>
  <si>
    <t>Естественнонаучная</t>
  </si>
  <si>
    <t>139 чел.</t>
  </si>
  <si>
    <t>37 чел.</t>
  </si>
  <si>
    <t>66 чел.</t>
  </si>
  <si>
    <t>"ПУТЕШЕСТВИЕ В МИР ЭКОЛОГИИ"</t>
  </si>
  <si>
    <t>Путешествие в мир экологии</t>
  </si>
  <si>
    <t>Маленький гений</t>
  </si>
  <si>
    <t>"ЭКОВОЛОНТЕРСТВО"</t>
  </si>
  <si>
    <t>волонтерство</t>
  </si>
  <si>
    <t>Эковолонтерство</t>
  </si>
  <si>
    <t>СОЦИАЛЬНО-ГУМАНИТАРНАЯ НАПРАВЛЕННОСТЬ</t>
  </si>
  <si>
    <t>6</t>
  </si>
  <si>
    <t>"СТРАНА ТЕХНОЛАНДИЯ"</t>
  </si>
  <si>
    <t>ИЗО,  лепка</t>
  </si>
  <si>
    <t>4</t>
  </si>
  <si>
    <t>"ШКОЛА РОБОТОТЕХНИКИ"</t>
  </si>
  <si>
    <t>Конструирование, программирование</t>
  </si>
  <si>
    <t>3ШкРоб</t>
  </si>
  <si>
    <t>4ШкРоб</t>
  </si>
  <si>
    <t>5ТГС</t>
  </si>
  <si>
    <t>6ТЗП</t>
  </si>
  <si>
    <t>7РОС</t>
  </si>
  <si>
    <t>8РП</t>
  </si>
  <si>
    <t>9СОС</t>
  </si>
  <si>
    <t>10СП</t>
  </si>
  <si>
    <t>12КНС</t>
  </si>
  <si>
    <t>11КТС</t>
  </si>
  <si>
    <t>14Авиа</t>
  </si>
  <si>
    <t>Бабкевич Михаил Юрьевич</t>
  </si>
  <si>
    <t>16Авиа</t>
  </si>
  <si>
    <t>17Авиа</t>
  </si>
  <si>
    <t>"ЦИФРОВОЕ И БЫСТРОЕ ПРОТОТИПИРОВАНИЕ"</t>
  </si>
  <si>
    <t>Тихомиров Михаил Анатольевич</t>
  </si>
  <si>
    <t>15ЦБП</t>
  </si>
  <si>
    <t>Павлов Сергей Аркадьевич</t>
  </si>
  <si>
    <t>5КВП</t>
  </si>
  <si>
    <t>6КПП</t>
  </si>
  <si>
    <t>7ЛП</t>
  </si>
  <si>
    <t>8СЗС</t>
  </si>
  <si>
    <t>9СКП</t>
  </si>
  <si>
    <t>"МАСТЕРСТВО БЕЗ ГРАНИЦ" алаптированная</t>
  </si>
  <si>
    <t>Мастерство без границ</t>
  </si>
  <si>
    <t>"Юные друзья природы"</t>
  </si>
  <si>
    <t>"АКВАРЕЛЬКИ"</t>
  </si>
  <si>
    <t>УЧЕБНЫЙ ПЛАН МБУ ДО ДДТ на 2023-2024 уч. г. Муниципальное задание</t>
  </si>
  <si>
    <t>УЧЕБНЫЙ ПЛАН МБУ ДО ДДТ на 2023-2024 уч. г. Краткосрочные и дистанционные программы</t>
  </si>
  <si>
    <t>"Наши соседи по планете"</t>
  </si>
  <si>
    <t>Ручканова С.В. Сверчкова Я.В.</t>
  </si>
  <si>
    <t>3 месяца</t>
  </si>
  <si>
    <t>Виртуальная экскурсия</t>
  </si>
  <si>
    <t>"Виртуальная экскурсия: большое путешествие" дошкольники</t>
  </si>
  <si>
    <t>"Виртуальная экскурсия: большое путешествие" школьники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</si>
</sst>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23"/>
      <color rgb="FF333333"/>
      <name val="Arial"/>
      <family val="2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0" fillId="2" borderId="0" xfId="0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6" fillId="2" borderId="9" xfId="0" applyFont="1" applyFill="1" applyBorder="1" applyAlignment="1"/>
    <xf numFmtId="0" fontId="7" fillId="0" borderId="1" xfId="0" applyFont="1" applyFill="1" applyBorder="1"/>
    <xf numFmtId="0" fontId="5" fillId="0" borderId="2" xfId="0" applyFont="1" applyBorder="1"/>
    <xf numFmtId="0" fontId="3" fillId="0" borderId="15" xfId="0" applyFont="1" applyBorder="1" applyAlignment="1"/>
    <xf numFmtId="0" fontId="9" fillId="0" borderId="0" xfId="0" applyFont="1"/>
    <xf numFmtId="0" fontId="5" fillId="0" borderId="17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top" wrapText="1"/>
    </xf>
    <xf numFmtId="0" fontId="8" fillId="0" borderId="1" xfId="0" applyFont="1" applyFill="1" applyBorder="1"/>
    <xf numFmtId="0" fontId="5" fillId="0" borderId="3" xfId="0" applyFont="1" applyBorder="1" applyAlignment="1">
      <alignment horizontal="center" wrapText="1"/>
    </xf>
    <xf numFmtId="0" fontId="8" fillId="2" borderId="9" xfId="0" applyFont="1" applyFill="1" applyBorder="1" applyAlignment="1"/>
    <xf numFmtId="0" fontId="0" fillId="0" borderId="0" xfId="0" applyFill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9" fillId="7" borderId="1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/>
    <xf numFmtId="0" fontId="12" fillId="0" borderId="17" xfId="0" applyFont="1" applyBorder="1" applyAlignment="1">
      <alignment horizontal="right"/>
    </xf>
    <xf numFmtId="0" fontId="12" fillId="0" borderId="1" xfId="0" applyFont="1" applyBorder="1" applyAlignment="1"/>
    <xf numFmtId="0" fontId="5" fillId="0" borderId="1" xfId="0" applyFont="1" applyFill="1" applyBorder="1" applyAlignment="1">
      <alignment horizontal="center" wrapText="1"/>
    </xf>
    <xf numFmtId="0" fontId="11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top"/>
    </xf>
    <xf numFmtId="0" fontId="4" fillId="6" borderId="20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" fillId="0" borderId="23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9" borderId="19" xfId="0" applyFont="1" applyFill="1" applyBorder="1" applyAlignment="1">
      <alignment horizontal="center" vertical="top"/>
    </xf>
    <xf numFmtId="0" fontId="4" fillId="9" borderId="20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14" fillId="14" borderId="1" xfId="0" applyFont="1" applyFill="1" applyBorder="1" applyAlignment="1">
      <alignment horizontal="center" vertical="top" wrapText="1"/>
    </xf>
    <xf numFmtId="0" fontId="0" fillId="0" borderId="0" xfId="0" applyFont="1"/>
    <xf numFmtId="0" fontId="15" fillId="0" borderId="0" xfId="0" applyFont="1"/>
    <xf numFmtId="0" fontId="14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wrapText="1"/>
    </xf>
    <xf numFmtId="0" fontId="14" fillId="8" borderId="1" xfId="0" applyFont="1" applyFill="1" applyBorder="1" applyAlignment="1"/>
    <xf numFmtId="0" fontId="18" fillId="7" borderId="1" xfId="0" applyFont="1" applyFill="1" applyBorder="1" applyAlignment="1"/>
    <xf numFmtId="0" fontId="18" fillId="7" borderId="1" xfId="0" applyFont="1" applyFill="1" applyBorder="1"/>
    <xf numFmtId="0" fontId="17" fillId="14" borderId="2" xfId="0" applyFont="1" applyFill="1" applyBorder="1" applyAlignment="1">
      <alignment horizontal="center" vertical="top"/>
    </xf>
    <xf numFmtId="0" fontId="14" fillId="14" borderId="1" xfId="0" applyFont="1" applyFill="1" applyBorder="1" applyAlignment="1">
      <alignment horizontal="center" vertical="top" wrapText="1"/>
    </xf>
    <xf numFmtId="0" fontId="17" fillId="1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/>
    <xf numFmtId="0" fontId="17" fillId="0" borderId="1" xfId="0" applyFont="1" applyBorder="1"/>
    <xf numFmtId="0" fontId="0" fillId="7" borderId="1" xfId="0" applyFont="1" applyFill="1" applyBorder="1"/>
    <xf numFmtId="0" fontId="17" fillId="14" borderId="4" xfId="0" applyFont="1" applyFill="1" applyBorder="1" applyAlignment="1">
      <alignment horizontal="center" vertical="top"/>
    </xf>
    <xf numFmtId="0" fontId="17" fillId="14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7" fillId="14" borderId="12" xfId="0" applyFont="1" applyFill="1" applyBorder="1" applyAlignment="1">
      <alignment horizontal="center" vertical="top"/>
    </xf>
    <xf numFmtId="0" fontId="14" fillId="14" borderId="12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top" wrapText="1"/>
    </xf>
    <xf numFmtId="0" fontId="14" fillId="14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top"/>
    </xf>
    <xf numFmtId="0" fontId="14" fillId="14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4" fillId="14" borderId="2" xfId="0" applyFont="1" applyFill="1" applyBorder="1" applyAlignment="1">
      <alignment horizontal="center" wrapText="1"/>
    </xf>
    <xf numFmtId="0" fontId="17" fillId="1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4" fillId="14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14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wrapText="1"/>
    </xf>
    <xf numFmtId="0" fontId="17" fillId="14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14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5" borderId="1" xfId="0" applyFont="1" applyFill="1" applyBorder="1" applyAlignment="1"/>
    <xf numFmtId="0" fontId="17" fillId="14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14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9" borderId="1" xfId="0" applyFont="1" applyFill="1" applyBorder="1" applyAlignment="1"/>
    <xf numFmtId="0" fontId="14" fillId="14" borderId="1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 wrapText="1"/>
    </xf>
    <xf numFmtId="0" fontId="17" fillId="14" borderId="12" xfId="0" applyFont="1" applyFill="1" applyBorder="1" applyAlignment="1">
      <alignment horizontal="center" wrapText="1"/>
    </xf>
    <xf numFmtId="0" fontId="14" fillId="14" borderId="1" xfId="0" applyFont="1" applyFill="1" applyBorder="1" applyAlignment="1">
      <alignment horizontal="center" vertical="center" wrapText="1" shrinkToFit="1"/>
    </xf>
    <xf numFmtId="0" fontId="14" fillId="14" borderId="12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wrapText="1"/>
    </xf>
    <xf numFmtId="0" fontId="17" fillId="1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14" borderId="12" xfId="0" applyFont="1" applyFill="1" applyBorder="1" applyAlignment="1">
      <alignment horizontal="center" wrapText="1"/>
    </xf>
    <xf numFmtId="0" fontId="17" fillId="0" borderId="1" xfId="0" applyFont="1" applyBorder="1" applyAlignment="1"/>
    <xf numFmtId="0" fontId="17" fillId="14" borderId="12" xfId="0" applyFont="1" applyFill="1" applyBorder="1" applyAlignment="1"/>
    <xf numFmtId="0" fontId="14" fillId="14" borderId="1" xfId="0" applyFont="1" applyFill="1" applyBorder="1" applyAlignment="1">
      <alignment horizontal="center" wrapText="1"/>
    </xf>
    <xf numFmtId="0" fontId="17" fillId="14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14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2" borderId="1" xfId="0" applyFont="1" applyFill="1" applyBorder="1" applyAlignment="1">
      <alignment horizontal="right"/>
    </xf>
    <xf numFmtId="0" fontId="14" fillId="10" borderId="1" xfId="0" applyFont="1" applyFill="1" applyBorder="1" applyAlignment="1"/>
    <xf numFmtId="0" fontId="14" fillId="11" borderId="1" xfId="0" applyFont="1" applyFill="1" applyBorder="1" applyAlignme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7" fillId="0" borderId="1" xfId="0" applyFont="1" applyFill="1" applyBorder="1"/>
    <xf numFmtId="0" fontId="14" fillId="4" borderId="1" xfId="0" applyFont="1" applyFill="1" applyBorder="1" applyAlignment="1"/>
    <xf numFmtId="0" fontId="17" fillId="0" borderId="1" xfId="0" applyFont="1" applyBorder="1" applyAlignment="1">
      <alignment horizontal="center" vertical="top"/>
    </xf>
    <xf numFmtId="0" fontId="17" fillId="15" borderId="1" xfId="0" applyFont="1" applyFill="1" applyBorder="1"/>
    <xf numFmtId="0" fontId="17" fillId="14" borderId="4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vertical="top" wrapText="1"/>
    </xf>
    <xf numFmtId="0" fontId="17" fillId="14" borderId="1" xfId="0" applyFont="1" applyFill="1" applyBorder="1" applyAlignment="1">
      <alignment wrapText="1"/>
    </xf>
    <xf numFmtId="0" fontId="14" fillId="5" borderId="1" xfId="0" applyFont="1" applyFill="1" applyBorder="1" applyAlignment="1"/>
    <xf numFmtId="0" fontId="0" fillId="7" borderId="1" xfId="0" applyFont="1" applyFill="1" applyBorder="1" applyAlignment="1"/>
    <xf numFmtId="0" fontId="14" fillId="14" borderId="2" xfId="0" applyFont="1" applyFill="1" applyBorder="1" applyAlignment="1">
      <alignment horizontal="center" vertical="top"/>
    </xf>
    <xf numFmtId="0" fontId="17" fillId="14" borderId="1" xfId="0" applyFont="1" applyFill="1" applyBorder="1" applyAlignment="1"/>
    <xf numFmtId="0" fontId="17" fillId="14" borderId="1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top"/>
    </xf>
    <xf numFmtId="0" fontId="14" fillId="14" borderId="1" xfId="0" applyFont="1" applyFill="1" applyBorder="1" applyAlignment="1">
      <alignment vertical="top"/>
    </xf>
    <xf numFmtId="0" fontId="14" fillId="14" borderId="1" xfId="0" applyFont="1" applyFill="1" applyBorder="1" applyAlignment="1">
      <alignment horizontal="center" vertical="top"/>
    </xf>
    <xf numFmtId="0" fontId="14" fillId="14" borderId="1" xfId="0" applyFont="1" applyFill="1" applyBorder="1" applyAlignment="1">
      <alignment horizontal="left" vertical="top"/>
    </xf>
    <xf numFmtId="0" fontId="17" fillId="14" borderId="1" xfId="0" applyFont="1" applyFill="1" applyBorder="1"/>
    <xf numFmtId="0" fontId="17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left" vertical="top"/>
    </xf>
    <xf numFmtId="0" fontId="14" fillId="1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16" fontId="17" fillId="5" borderId="1" xfId="0" applyNumberFormat="1" applyFont="1" applyFill="1" applyBorder="1" applyAlignment="1">
      <alignment horizontal="center"/>
    </xf>
    <xf numFmtId="0" fontId="17" fillId="14" borderId="4" xfId="0" applyFont="1" applyFill="1" applyBorder="1" applyAlignment="1">
      <alignment horizontal="center" vertical="center"/>
    </xf>
    <xf numFmtId="0" fontId="0" fillId="14" borderId="1" xfId="0" applyFont="1" applyFill="1" applyBorder="1"/>
    <xf numFmtId="0" fontId="17" fillId="5" borderId="1" xfId="0" applyFont="1" applyFill="1" applyBorder="1" applyAlignment="1">
      <alignment horizontal="center"/>
    </xf>
    <xf numFmtId="0" fontId="17" fillId="14" borderId="4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 vertical="top"/>
    </xf>
    <xf numFmtId="0" fontId="14" fillId="14" borderId="1" xfId="0" applyFont="1" applyFill="1" applyBorder="1" applyAlignment="1">
      <alignment horizontal="left"/>
    </xf>
    <xf numFmtId="0" fontId="14" fillId="14" borderId="1" xfId="0" applyFont="1" applyFill="1" applyBorder="1" applyAlignment="1">
      <alignment horizontal="left"/>
    </xf>
    <xf numFmtId="0" fontId="14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14" borderId="1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14" borderId="1" xfId="0" applyFont="1" applyFill="1" applyBorder="1" applyAlignment="1"/>
    <xf numFmtId="0" fontId="14" fillId="14" borderId="2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49" fontId="17" fillId="5" borderId="1" xfId="0" applyNumberFormat="1" applyFont="1" applyFill="1" applyBorder="1"/>
    <xf numFmtId="0" fontId="17" fillId="14" borderId="12" xfId="0" applyFont="1" applyFill="1" applyBorder="1" applyAlignment="1">
      <alignment horizontal="center" vertical="top" wrapText="1"/>
    </xf>
    <xf numFmtId="0" fontId="14" fillId="14" borderId="4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 vertical="top" wrapText="1"/>
    </xf>
    <xf numFmtId="0" fontId="17" fillId="14" borderId="4" xfId="0" applyFont="1" applyFill="1" applyBorder="1" applyAlignment="1">
      <alignment horizontal="center" vertical="top" wrapText="1"/>
    </xf>
    <xf numFmtId="0" fontId="17" fillId="14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4" fillId="14" borderId="2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left" vertical="top" wrapText="1"/>
    </xf>
    <xf numFmtId="0" fontId="14" fillId="14" borderId="12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/>
    </xf>
    <xf numFmtId="0" fontId="14" fillId="14" borderId="1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14" borderId="2" xfId="0" applyFont="1" applyFill="1" applyBorder="1"/>
    <xf numFmtId="0" fontId="14" fillId="0" borderId="1" xfId="0" applyFont="1" applyFill="1" applyBorder="1" applyAlignment="1">
      <alignment horizontal="center"/>
    </xf>
    <xf numFmtId="0" fontId="17" fillId="0" borderId="1" xfId="0" applyFont="1" applyBorder="1"/>
    <xf numFmtId="0" fontId="14" fillId="13" borderId="1" xfId="0" applyFont="1" applyFill="1" applyBorder="1" applyAlignment="1"/>
    <xf numFmtId="0" fontId="14" fillId="13" borderId="1" xfId="0" applyFont="1" applyFill="1" applyBorder="1" applyAlignment="1">
      <alignment horizontal="right"/>
    </xf>
    <xf numFmtId="0" fontId="14" fillId="13" borderId="1" xfId="0" applyFont="1" applyFill="1" applyBorder="1"/>
    <xf numFmtId="0" fontId="17" fillId="13" borderId="1" xfId="0" applyFont="1" applyFill="1" applyBorder="1"/>
    <xf numFmtId="0" fontId="0" fillId="13" borderId="1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3" fillId="16" borderId="30" xfId="0" applyFont="1" applyFill="1" applyBorder="1" applyAlignment="1">
      <alignment horizontal="center" vertical="top"/>
    </xf>
    <xf numFmtId="0" fontId="4" fillId="16" borderId="15" xfId="0" applyFont="1" applyFill="1" applyBorder="1" applyAlignment="1">
      <alignment horizontal="center" vertical="top"/>
    </xf>
    <xf numFmtId="0" fontId="4" fillId="16" borderId="3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5"/>
  <sheetViews>
    <sheetView workbookViewId="0">
      <pane ySplit="6" topLeftCell="A13" activePane="bottomLeft" state="frozen"/>
      <selection pane="bottomLeft" activeCell="N11" sqref="N11"/>
    </sheetView>
  </sheetViews>
  <sheetFormatPr defaultRowHeight="15" x14ac:dyDescent="0.25"/>
  <cols>
    <col min="1" max="1" width="3.7109375" customWidth="1"/>
    <col min="2" max="2" width="19.7109375" customWidth="1"/>
    <col min="3" max="3" width="13.140625" customWidth="1"/>
    <col min="5" max="5" width="14.85546875" customWidth="1"/>
    <col min="6" max="6" width="17.42578125" customWidth="1"/>
    <col min="7" max="7" width="5.140625" customWidth="1"/>
    <col min="8" max="8" width="5.85546875" customWidth="1"/>
    <col min="9" max="9" width="5" customWidth="1"/>
    <col min="10" max="10" width="5.42578125" customWidth="1"/>
    <col min="11" max="11" width="6.5703125" customWidth="1"/>
    <col min="12" max="12" width="6.85546875" customWidth="1"/>
    <col min="13" max="13" width="10.7109375" customWidth="1"/>
    <col min="15" max="15" width="23.5703125" customWidth="1"/>
  </cols>
  <sheetData>
    <row r="1" spans="1:133" ht="12" customHeight="1" x14ac:dyDescent="0.25">
      <c r="I1" s="2" t="s">
        <v>0</v>
      </c>
      <c r="J1" s="2"/>
      <c r="K1" s="2"/>
      <c r="L1" s="2"/>
      <c r="M1" s="2"/>
    </row>
    <row r="2" spans="1:133" ht="12.75" customHeight="1" x14ac:dyDescent="0.25">
      <c r="I2" s="2" t="s">
        <v>1</v>
      </c>
      <c r="J2" s="2"/>
      <c r="K2" s="2"/>
      <c r="L2" s="2"/>
      <c r="M2" s="2"/>
    </row>
    <row r="3" spans="1:133" ht="12.75" customHeight="1" x14ac:dyDescent="0.25">
      <c r="I3" s="2" t="s">
        <v>2</v>
      </c>
      <c r="J3" s="2"/>
      <c r="K3" s="2"/>
      <c r="L3" s="2"/>
      <c r="M3" s="2"/>
    </row>
    <row r="4" spans="1:133" s="3" customFormat="1" ht="12.75" x14ac:dyDescent="0.2">
      <c r="A4" s="123" t="s">
        <v>271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3" s="3" customFormat="1" ht="60" customHeight="1" x14ac:dyDescent="0.4">
      <c r="A5" s="128" t="s">
        <v>3</v>
      </c>
      <c r="B5" s="129" t="s">
        <v>4</v>
      </c>
      <c r="C5" s="129" t="s">
        <v>5</v>
      </c>
      <c r="D5" s="129" t="s">
        <v>6</v>
      </c>
      <c r="E5" s="129" t="s">
        <v>272</v>
      </c>
      <c r="F5" s="129" t="s">
        <v>8</v>
      </c>
      <c r="G5" s="129" t="s">
        <v>17</v>
      </c>
      <c r="H5" s="129" t="s">
        <v>9</v>
      </c>
      <c r="I5" s="129"/>
      <c r="J5" s="129"/>
      <c r="K5" s="129"/>
      <c r="L5" s="129"/>
      <c r="M5" s="129" t="s">
        <v>10</v>
      </c>
      <c r="N5" s="133" t="s">
        <v>136</v>
      </c>
      <c r="O5" s="132" t="s">
        <v>149</v>
      </c>
      <c r="W5" s="51"/>
    </row>
    <row r="6" spans="1:133" s="3" customFormat="1" ht="12.75" x14ac:dyDescent="0.2">
      <c r="A6" s="128"/>
      <c r="B6" s="129"/>
      <c r="C6" s="129"/>
      <c r="D6" s="129"/>
      <c r="E6" s="129"/>
      <c r="F6" s="129"/>
      <c r="G6" s="129"/>
      <c r="H6" s="4">
        <v>1</v>
      </c>
      <c r="I6" s="4">
        <v>2</v>
      </c>
      <c r="J6" s="4">
        <v>3</v>
      </c>
      <c r="K6" s="4">
        <v>4</v>
      </c>
      <c r="L6" s="4">
        <v>5</v>
      </c>
      <c r="M6" s="129"/>
      <c r="N6" s="134"/>
      <c r="O6" s="132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</row>
    <row r="7" spans="1:133" s="3" customFormat="1" ht="40.5" customHeight="1" x14ac:dyDescent="0.2">
      <c r="A7" s="33">
        <v>1</v>
      </c>
      <c r="B7" s="103" t="s">
        <v>13</v>
      </c>
      <c r="C7" s="38" t="s">
        <v>12</v>
      </c>
      <c r="D7" s="35">
        <v>3</v>
      </c>
      <c r="E7" s="34" t="s">
        <v>278</v>
      </c>
      <c r="F7" s="36" t="s">
        <v>14</v>
      </c>
      <c r="G7" s="9">
        <v>3</v>
      </c>
      <c r="H7" s="12"/>
      <c r="I7" s="12">
        <v>3</v>
      </c>
      <c r="J7" s="12"/>
      <c r="K7" s="12"/>
      <c r="L7" s="10"/>
      <c r="M7" s="10">
        <v>108</v>
      </c>
      <c r="N7" s="57">
        <v>15</v>
      </c>
      <c r="O7" s="10" t="s">
        <v>150</v>
      </c>
      <c r="P7" s="3">
        <f>N7*I7*17</f>
        <v>765</v>
      </c>
    </row>
    <row r="8" spans="1:133" s="3" customFormat="1" ht="43.5" customHeight="1" x14ac:dyDescent="0.2">
      <c r="A8" s="46">
        <v>2</v>
      </c>
      <c r="B8" s="103" t="s">
        <v>185</v>
      </c>
      <c r="C8" s="45" t="s">
        <v>15</v>
      </c>
      <c r="D8" s="43">
        <v>1</v>
      </c>
      <c r="E8" s="45" t="s">
        <v>273</v>
      </c>
      <c r="F8" s="43" t="s">
        <v>16</v>
      </c>
      <c r="G8" s="9">
        <v>2</v>
      </c>
      <c r="H8" s="12"/>
      <c r="I8" s="12"/>
      <c r="J8" s="12">
        <v>2</v>
      </c>
      <c r="K8" s="12"/>
      <c r="L8" s="10"/>
      <c r="M8" s="10">
        <v>72</v>
      </c>
      <c r="N8" s="58">
        <v>20</v>
      </c>
      <c r="O8" s="10" t="s">
        <v>151</v>
      </c>
      <c r="P8" s="3">
        <f>N8*J8*17</f>
        <v>680</v>
      </c>
    </row>
    <row r="9" spans="1:133" s="3" customFormat="1" ht="40.5" customHeight="1" x14ac:dyDescent="0.2">
      <c r="A9" s="85">
        <v>3</v>
      </c>
      <c r="B9" s="104" t="s">
        <v>170</v>
      </c>
      <c r="C9" s="86" t="s">
        <v>77</v>
      </c>
      <c r="D9" s="88">
        <v>2</v>
      </c>
      <c r="E9" s="86" t="s">
        <v>274</v>
      </c>
      <c r="F9" s="87" t="s">
        <v>78</v>
      </c>
      <c r="G9" s="9">
        <v>1</v>
      </c>
      <c r="H9" s="12"/>
      <c r="I9" s="12">
        <v>4</v>
      </c>
      <c r="J9" s="12"/>
      <c r="K9" s="12"/>
      <c r="L9" s="10"/>
      <c r="M9" s="10">
        <v>144</v>
      </c>
      <c r="N9" s="57">
        <v>18</v>
      </c>
      <c r="O9" s="85" t="s">
        <v>154</v>
      </c>
      <c r="P9" s="3">
        <f t="shared" ref="P9:P12" si="0">N9*I9*17</f>
        <v>1224</v>
      </c>
    </row>
    <row r="10" spans="1:133" s="3" customFormat="1" ht="41.25" customHeight="1" x14ac:dyDescent="0.2">
      <c r="A10" s="32">
        <v>4</v>
      </c>
      <c r="B10" s="105" t="s">
        <v>275</v>
      </c>
      <c r="C10" s="6" t="s">
        <v>21</v>
      </c>
      <c r="D10" s="7">
        <v>1</v>
      </c>
      <c r="E10" s="8" t="s">
        <v>273</v>
      </c>
      <c r="F10" s="11" t="s">
        <v>276</v>
      </c>
      <c r="G10" s="9">
        <v>15</v>
      </c>
      <c r="H10" s="12"/>
      <c r="I10" s="12"/>
      <c r="J10" s="12"/>
      <c r="K10" s="12">
        <v>2</v>
      </c>
      <c r="L10" s="10"/>
      <c r="M10" s="10">
        <v>72</v>
      </c>
      <c r="N10" s="57">
        <v>14</v>
      </c>
      <c r="O10" s="10" t="s">
        <v>151</v>
      </c>
      <c r="P10" s="3">
        <f>N10*K10*17</f>
        <v>476</v>
      </c>
    </row>
    <row r="11" spans="1:133" s="3" customFormat="1" ht="30.75" customHeight="1" x14ac:dyDescent="0.2">
      <c r="A11" s="108">
        <v>5</v>
      </c>
      <c r="B11" s="118" t="s">
        <v>280</v>
      </c>
      <c r="C11" s="112" t="s">
        <v>22</v>
      </c>
      <c r="D11" s="53">
        <v>1</v>
      </c>
      <c r="E11" s="112" t="s">
        <v>273</v>
      </c>
      <c r="F11" s="116" t="s">
        <v>24</v>
      </c>
      <c r="G11" s="9">
        <v>4</v>
      </c>
      <c r="H11" s="12"/>
      <c r="I11" s="12">
        <v>2</v>
      </c>
      <c r="J11" s="12"/>
      <c r="K11" s="12"/>
      <c r="L11" s="56"/>
      <c r="M11" s="56">
        <v>72</v>
      </c>
      <c r="N11" s="30">
        <v>20</v>
      </c>
      <c r="O11" s="56" t="s">
        <v>151</v>
      </c>
      <c r="P11" s="3">
        <f t="shared" si="0"/>
        <v>680</v>
      </c>
    </row>
    <row r="12" spans="1:133" s="3" customFormat="1" ht="26.25" customHeight="1" x14ac:dyDescent="0.2">
      <c r="A12" s="109"/>
      <c r="B12" s="119"/>
      <c r="C12" s="113"/>
      <c r="D12" s="53">
        <v>1</v>
      </c>
      <c r="E12" s="113"/>
      <c r="F12" s="117"/>
      <c r="G12" s="9">
        <v>3</v>
      </c>
      <c r="H12" s="12"/>
      <c r="I12" s="12">
        <v>2</v>
      </c>
      <c r="J12" s="12"/>
      <c r="K12" s="12"/>
      <c r="L12" s="10"/>
      <c r="M12" s="10">
        <v>72</v>
      </c>
      <c r="N12" s="37">
        <v>20</v>
      </c>
      <c r="O12" s="10" t="s">
        <v>151</v>
      </c>
      <c r="P12" s="3">
        <f t="shared" si="0"/>
        <v>680</v>
      </c>
    </row>
    <row r="13" spans="1:133" s="3" customFormat="1" ht="26.25" customHeight="1" x14ac:dyDescent="0.2">
      <c r="A13" s="127">
        <v>6</v>
      </c>
      <c r="B13" s="118" t="s">
        <v>248</v>
      </c>
      <c r="C13" s="126" t="s">
        <v>25</v>
      </c>
      <c r="D13" s="124">
        <v>1</v>
      </c>
      <c r="E13" s="124" t="s">
        <v>273</v>
      </c>
      <c r="F13" s="125" t="s">
        <v>26</v>
      </c>
      <c r="G13" s="9">
        <v>1</v>
      </c>
      <c r="H13" s="12"/>
      <c r="I13" s="12"/>
      <c r="J13" s="12"/>
      <c r="K13" s="12">
        <v>3</v>
      </c>
      <c r="L13" s="10"/>
      <c r="M13" s="10">
        <v>108</v>
      </c>
      <c r="N13" s="37">
        <v>14</v>
      </c>
      <c r="O13" s="10" t="s">
        <v>151</v>
      </c>
      <c r="P13" s="3">
        <f>N13*K13*17</f>
        <v>714</v>
      </c>
    </row>
    <row r="14" spans="1:133" s="3" customFormat="1" ht="27" customHeight="1" x14ac:dyDescent="0.2">
      <c r="A14" s="127"/>
      <c r="B14" s="119"/>
      <c r="C14" s="126"/>
      <c r="D14" s="124"/>
      <c r="E14" s="124"/>
      <c r="F14" s="125"/>
      <c r="G14" s="9">
        <v>2</v>
      </c>
      <c r="H14" s="12"/>
      <c r="I14" s="12"/>
      <c r="J14" s="12"/>
      <c r="K14" s="12">
        <v>3</v>
      </c>
      <c r="L14" s="10"/>
      <c r="M14" s="10">
        <v>108</v>
      </c>
      <c r="N14" s="37">
        <v>13</v>
      </c>
      <c r="O14" s="10" t="s">
        <v>152</v>
      </c>
      <c r="P14" s="3">
        <f>N14*K14*17</f>
        <v>663</v>
      </c>
    </row>
    <row r="15" spans="1:133" s="3" customFormat="1" ht="37.5" customHeight="1" x14ac:dyDescent="0.2">
      <c r="A15" s="44">
        <v>7</v>
      </c>
      <c r="B15" s="106" t="s">
        <v>277</v>
      </c>
      <c r="C15" s="91" t="s">
        <v>27</v>
      </c>
      <c r="D15" s="92">
        <v>1</v>
      </c>
      <c r="E15" s="90" t="s">
        <v>274</v>
      </c>
      <c r="F15" s="93" t="s">
        <v>28</v>
      </c>
      <c r="G15" s="9">
        <v>1</v>
      </c>
      <c r="H15" s="12"/>
      <c r="I15" s="12"/>
      <c r="J15" s="12">
        <v>4</v>
      </c>
      <c r="K15" s="12"/>
      <c r="L15" s="10"/>
      <c r="M15" s="10">
        <v>144</v>
      </c>
      <c r="N15" s="30">
        <v>19</v>
      </c>
      <c r="O15" s="10" t="s">
        <v>153</v>
      </c>
      <c r="P15" s="3">
        <f>N15*J15*17</f>
        <v>1292</v>
      </c>
    </row>
    <row r="16" spans="1:133" s="3" customFormat="1" ht="41.25" customHeight="1" x14ac:dyDescent="0.2">
      <c r="A16" s="50">
        <v>8</v>
      </c>
      <c r="B16" s="107" t="s">
        <v>195</v>
      </c>
      <c r="C16" s="47" t="s">
        <v>190</v>
      </c>
      <c r="D16" s="50">
        <v>1</v>
      </c>
      <c r="E16" s="48" t="s">
        <v>278</v>
      </c>
      <c r="F16" s="49" t="s">
        <v>192</v>
      </c>
      <c r="G16" s="9">
        <v>1</v>
      </c>
      <c r="H16" s="12">
        <v>2</v>
      </c>
      <c r="I16" s="12"/>
      <c r="J16" s="12"/>
      <c r="K16" s="12"/>
      <c r="L16" s="10"/>
      <c r="M16" s="10">
        <v>72</v>
      </c>
      <c r="N16" s="31">
        <v>15</v>
      </c>
      <c r="O16" s="27" t="s">
        <v>153</v>
      </c>
      <c r="P16" s="3">
        <f>N16*H16*17</f>
        <v>510</v>
      </c>
    </row>
    <row r="17" spans="1:16" s="3" customFormat="1" ht="21.75" customHeight="1" x14ac:dyDescent="0.2">
      <c r="A17" s="108">
        <v>9</v>
      </c>
      <c r="B17" s="118" t="s">
        <v>195</v>
      </c>
      <c r="C17" s="112" t="s">
        <v>51</v>
      </c>
      <c r="D17" s="108">
        <v>1</v>
      </c>
      <c r="E17" s="114" t="s">
        <v>278</v>
      </c>
      <c r="F17" s="130" t="s">
        <v>200</v>
      </c>
      <c r="G17" s="9">
        <v>5</v>
      </c>
      <c r="H17" s="12">
        <v>2</v>
      </c>
      <c r="I17" s="12"/>
      <c r="J17" s="12"/>
      <c r="K17" s="12"/>
      <c r="L17" s="10"/>
      <c r="M17" s="10">
        <v>72</v>
      </c>
      <c r="N17" s="31">
        <v>20</v>
      </c>
      <c r="O17" s="27" t="s">
        <v>209</v>
      </c>
      <c r="P17" s="3">
        <f t="shared" ref="P17:P20" si="1">N17*H17*17</f>
        <v>680</v>
      </c>
    </row>
    <row r="18" spans="1:16" s="3" customFormat="1" ht="20.25" customHeight="1" x14ac:dyDescent="0.2">
      <c r="A18" s="109"/>
      <c r="B18" s="119"/>
      <c r="C18" s="113"/>
      <c r="D18" s="109"/>
      <c r="E18" s="115"/>
      <c r="F18" s="131"/>
      <c r="G18" s="9">
        <v>6</v>
      </c>
      <c r="H18" s="12">
        <v>2</v>
      </c>
      <c r="I18" s="12"/>
      <c r="J18" s="12"/>
      <c r="K18" s="12"/>
      <c r="L18" s="10"/>
      <c r="M18" s="10">
        <v>72</v>
      </c>
      <c r="N18" s="31">
        <v>17</v>
      </c>
      <c r="O18" s="27" t="s">
        <v>209</v>
      </c>
      <c r="P18" s="3">
        <f t="shared" si="1"/>
        <v>578</v>
      </c>
    </row>
    <row r="19" spans="1:16" s="3" customFormat="1" ht="20.25" customHeight="1" x14ac:dyDescent="0.2">
      <c r="A19" s="108">
        <v>10</v>
      </c>
      <c r="B19" s="110" t="s">
        <v>279</v>
      </c>
      <c r="C19" s="112" t="s">
        <v>19</v>
      </c>
      <c r="D19" s="89">
        <v>1</v>
      </c>
      <c r="E19" s="114" t="s">
        <v>273</v>
      </c>
      <c r="F19" s="116" t="s">
        <v>20</v>
      </c>
      <c r="G19" s="9">
        <v>6</v>
      </c>
      <c r="H19" s="12">
        <v>3</v>
      </c>
      <c r="I19" s="12"/>
      <c r="J19" s="12"/>
      <c r="K19" s="12"/>
      <c r="L19" s="94"/>
      <c r="M19" s="94">
        <v>108</v>
      </c>
      <c r="N19" s="31">
        <v>20</v>
      </c>
      <c r="O19" s="27" t="s">
        <v>151</v>
      </c>
      <c r="P19" s="3">
        <f t="shared" si="1"/>
        <v>1020</v>
      </c>
    </row>
    <row r="20" spans="1:16" s="3" customFormat="1" ht="27.75" customHeight="1" x14ac:dyDescent="0.2">
      <c r="A20" s="109"/>
      <c r="B20" s="111"/>
      <c r="C20" s="113"/>
      <c r="D20" s="54">
        <v>1</v>
      </c>
      <c r="E20" s="115"/>
      <c r="F20" s="117"/>
      <c r="G20" s="9">
        <v>5</v>
      </c>
      <c r="H20" s="12">
        <v>3</v>
      </c>
      <c r="I20" s="12"/>
      <c r="J20" s="12"/>
      <c r="K20" s="12"/>
      <c r="L20" s="10"/>
      <c r="M20" s="10">
        <v>108</v>
      </c>
      <c r="N20" s="37">
        <v>19</v>
      </c>
      <c r="O20" s="55" t="s">
        <v>151</v>
      </c>
      <c r="P20" s="3">
        <f t="shared" si="1"/>
        <v>969</v>
      </c>
    </row>
    <row r="21" spans="1:16" s="3" customFormat="1" ht="15.75" x14ac:dyDescent="0.25">
      <c r="A21" s="120" t="s">
        <v>29</v>
      </c>
      <c r="B21" s="121"/>
      <c r="C21" s="121"/>
      <c r="D21" s="121"/>
      <c r="E21" s="121"/>
      <c r="F21" s="122"/>
      <c r="G21" s="26">
        <f>COUNT(G7:G20)</f>
        <v>14</v>
      </c>
      <c r="H21" s="39">
        <f t="shared" ref="H21:N21" si="2">SUM(H7:H20)</f>
        <v>12</v>
      </c>
      <c r="I21" s="39">
        <f t="shared" si="2"/>
        <v>11</v>
      </c>
      <c r="J21" s="39">
        <f t="shared" si="2"/>
        <v>6</v>
      </c>
      <c r="K21" s="39">
        <f t="shared" si="2"/>
        <v>8</v>
      </c>
      <c r="L21" s="39">
        <f t="shared" si="2"/>
        <v>0</v>
      </c>
      <c r="M21" s="39">
        <f t="shared" si="2"/>
        <v>1332</v>
      </c>
      <c r="N21" s="39">
        <f t="shared" si="2"/>
        <v>244</v>
      </c>
      <c r="O21" s="10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6" x14ac:dyDescent="0.25">
      <c r="B23" s="95" t="s">
        <v>281</v>
      </c>
      <c r="C23" s="95">
        <f>P20+P19+P14+P13+P12+P11+P10+P8</f>
        <v>5882</v>
      </c>
      <c r="D23" s="95" t="s">
        <v>282</v>
      </c>
      <c r="E23" s="95" t="s">
        <v>285</v>
      </c>
    </row>
    <row r="24" spans="1:16" ht="30" x14ac:dyDescent="0.25">
      <c r="B24" s="96" t="s">
        <v>283</v>
      </c>
      <c r="C24" s="95">
        <f>P15</f>
        <v>1292</v>
      </c>
      <c r="D24" s="95" t="s">
        <v>282</v>
      </c>
      <c r="E24" s="95" t="s">
        <v>286</v>
      </c>
    </row>
    <row r="25" spans="1:16" x14ac:dyDescent="0.25">
      <c r="B25" s="95" t="s">
        <v>284</v>
      </c>
      <c r="C25" s="95">
        <f>P18+P17+P16+P7</f>
        <v>2533</v>
      </c>
      <c r="D25" s="95" t="s">
        <v>282</v>
      </c>
      <c r="E25" s="95" t="s">
        <v>287</v>
      </c>
    </row>
  </sheetData>
  <mergeCells count="35">
    <mergeCell ref="B5:B6"/>
    <mergeCell ref="O5:O6"/>
    <mergeCell ref="M5:M6"/>
    <mergeCell ref="N5:N6"/>
    <mergeCell ref="H5:L5"/>
    <mergeCell ref="G5:G6"/>
    <mergeCell ref="F5:F6"/>
    <mergeCell ref="E5:E6"/>
    <mergeCell ref="D5:D6"/>
    <mergeCell ref="A21:F21"/>
    <mergeCell ref="A4:M4"/>
    <mergeCell ref="E13:E14"/>
    <mergeCell ref="F13:F14"/>
    <mergeCell ref="D13:D14"/>
    <mergeCell ref="C13:C14"/>
    <mergeCell ref="B13:B14"/>
    <mergeCell ref="A13:A14"/>
    <mergeCell ref="A11:A12"/>
    <mergeCell ref="B11:B12"/>
    <mergeCell ref="E11:E12"/>
    <mergeCell ref="F11:F12"/>
    <mergeCell ref="C11:C12"/>
    <mergeCell ref="A5:A6"/>
    <mergeCell ref="C5:C6"/>
    <mergeCell ref="F17:F18"/>
    <mergeCell ref="A17:A18"/>
    <mergeCell ref="B17:B18"/>
    <mergeCell ref="C17:C18"/>
    <mergeCell ref="D17:D18"/>
    <mergeCell ref="E17:E18"/>
    <mergeCell ref="A19:A20"/>
    <mergeCell ref="B19:B20"/>
    <mergeCell ref="C19:C20"/>
    <mergeCell ref="E19:E20"/>
    <mergeCell ref="F19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workbookViewId="0">
      <pane ySplit="6" topLeftCell="A63" activePane="bottomLeft" state="frozen"/>
      <selection pane="bottomLeft" activeCell="A5" sqref="A5:A6"/>
    </sheetView>
  </sheetViews>
  <sheetFormatPr defaultRowHeight="15" x14ac:dyDescent="0.25"/>
  <cols>
    <col min="1" max="1" width="4" style="201" customWidth="1"/>
    <col min="2" max="2" width="16.42578125" style="201" customWidth="1"/>
    <col min="3" max="3" width="13" style="201" customWidth="1"/>
    <col min="4" max="4" width="5.140625" style="201" customWidth="1"/>
    <col min="5" max="5" width="15.7109375" style="201" customWidth="1"/>
    <col min="6" max="6" width="10.7109375" style="201" customWidth="1"/>
    <col min="7" max="7" width="7.42578125" style="201" customWidth="1"/>
    <col min="8" max="8" width="5.85546875" style="201" customWidth="1"/>
    <col min="9" max="9" width="5.42578125" style="201" customWidth="1"/>
    <col min="10" max="10" width="4.7109375" style="201" customWidth="1"/>
    <col min="11" max="11" width="4.5703125" style="201" customWidth="1"/>
    <col min="12" max="12" width="4.7109375" style="201" customWidth="1"/>
    <col min="13" max="13" width="6.42578125" style="201" customWidth="1"/>
    <col min="14" max="14" width="8.5703125" style="201" customWidth="1"/>
    <col min="15" max="15" width="5.42578125" style="201" customWidth="1"/>
    <col min="16" max="16" width="5.7109375" style="201" customWidth="1"/>
    <col min="17" max="16384" width="9.140625" style="201"/>
  </cols>
  <sheetData>
    <row r="1" spans="1:16" x14ac:dyDescent="0.25">
      <c r="I1" s="202" t="s">
        <v>0</v>
      </c>
      <c r="J1" s="202"/>
      <c r="K1" s="202"/>
      <c r="L1" s="202"/>
      <c r="M1" s="202"/>
    </row>
    <row r="2" spans="1:16" x14ac:dyDescent="0.25">
      <c r="I2" s="202" t="s">
        <v>1</v>
      </c>
      <c r="J2" s="202"/>
      <c r="K2" s="202"/>
      <c r="L2" s="202"/>
      <c r="M2" s="202"/>
    </row>
    <row r="3" spans="1:16" x14ac:dyDescent="0.25">
      <c r="I3" s="202" t="s">
        <v>2</v>
      </c>
      <c r="J3" s="202"/>
      <c r="K3" s="202"/>
      <c r="L3" s="202"/>
      <c r="M3" s="202"/>
    </row>
    <row r="4" spans="1:16" x14ac:dyDescent="0.25">
      <c r="A4" s="203" t="s">
        <v>328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  <c r="O4" s="204"/>
      <c r="P4" s="204"/>
    </row>
    <row r="5" spans="1:16" ht="15.75" customHeight="1" x14ac:dyDescent="0.25">
      <c r="A5" s="205" t="s">
        <v>3</v>
      </c>
      <c r="B5" s="206" t="s">
        <v>107</v>
      </c>
      <c r="C5" s="206" t="s">
        <v>108</v>
      </c>
      <c r="D5" s="206" t="s">
        <v>206</v>
      </c>
      <c r="E5" s="206" t="s">
        <v>7</v>
      </c>
      <c r="F5" s="206" t="s">
        <v>8</v>
      </c>
      <c r="G5" s="206" t="s">
        <v>17</v>
      </c>
      <c r="H5" s="206" t="s">
        <v>9</v>
      </c>
      <c r="I5" s="206"/>
      <c r="J5" s="206"/>
      <c r="K5" s="206"/>
      <c r="L5" s="206"/>
      <c r="M5" s="206" t="s">
        <v>10</v>
      </c>
      <c r="N5" s="204"/>
      <c r="O5" s="204"/>
      <c r="P5" s="204"/>
    </row>
    <row r="6" spans="1:16" ht="78" customHeight="1" x14ac:dyDescent="0.25">
      <c r="A6" s="205"/>
      <c r="B6" s="206"/>
      <c r="C6" s="206"/>
      <c r="D6" s="206"/>
      <c r="E6" s="206"/>
      <c r="F6" s="206"/>
      <c r="G6" s="206"/>
      <c r="H6" s="207">
        <v>1</v>
      </c>
      <c r="I6" s="207">
        <v>2</v>
      </c>
      <c r="J6" s="207">
        <v>3</v>
      </c>
      <c r="K6" s="207">
        <v>4</v>
      </c>
      <c r="L6" s="207">
        <v>5</v>
      </c>
      <c r="M6" s="206"/>
      <c r="N6" s="208" t="s">
        <v>146</v>
      </c>
      <c r="O6" s="209" t="s">
        <v>147</v>
      </c>
      <c r="P6" s="209" t="s">
        <v>148</v>
      </c>
    </row>
    <row r="7" spans="1:16" ht="15.75" x14ac:dyDescent="0.25">
      <c r="A7" s="210" t="s">
        <v>30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>
        <v>13</v>
      </c>
      <c r="O7" s="212">
        <v>12</v>
      </c>
      <c r="P7" s="212">
        <v>10</v>
      </c>
    </row>
    <row r="8" spans="1:16" ht="24.75" customHeight="1" x14ac:dyDescent="0.25">
      <c r="A8" s="213">
        <v>1</v>
      </c>
      <c r="B8" s="214" t="s">
        <v>31</v>
      </c>
      <c r="C8" s="215" t="s">
        <v>33</v>
      </c>
      <c r="D8" s="216">
        <v>2</v>
      </c>
      <c r="E8" s="217" t="s">
        <v>300</v>
      </c>
      <c r="F8" s="218" t="s">
        <v>32</v>
      </c>
      <c r="G8" s="219" t="s">
        <v>216</v>
      </c>
      <c r="H8" s="220">
        <v>4</v>
      </c>
      <c r="I8" s="220"/>
      <c r="J8" s="220"/>
      <c r="K8" s="220"/>
      <c r="L8" s="220"/>
      <c r="M8" s="220">
        <v>144</v>
      </c>
      <c r="N8" s="221">
        <v>13</v>
      </c>
      <c r="O8" s="221"/>
      <c r="P8" s="221"/>
    </row>
    <row r="9" spans="1:16" x14ac:dyDescent="0.25">
      <c r="A9" s="222"/>
      <c r="B9" s="214"/>
      <c r="C9" s="223"/>
      <c r="D9" s="224"/>
      <c r="E9" s="225"/>
      <c r="F9" s="218"/>
      <c r="G9" s="219" t="s">
        <v>217</v>
      </c>
      <c r="H9" s="220">
        <v>4</v>
      </c>
      <c r="I9" s="220"/>
      <c r="J9" s="220"/>
      <c r="K9" s="220"/>
      <c r="L9" s="220"/>
      <c r="M9" s="220">
        <v>144</v>
      </c>
      <c r="N9" s="221">
        <v>13</v>
      </c>
      <c r="O9" s="221"/>
      <c r="P9" s="221"/>
    </row>
    <row r="10" spans="1:16" ht="15" customHeight="1" x14ac:dyDescent="0.25">
      <c r="A10" s="213">
        <v>2</v>
      </c>
      <c r="B10" s="226" t="s">
        <v>299</v>
      </c>
      <c r="C10" s="223"/>
      <c r="D10" s="224"/>
      <c r="E10" s="225"/>
      <c r="F10" s="218"/>
      <c r="G10" s="219" t="s">
        <v>301</v>
      </c>
      <c r="H10" s="220">
        <v>6</v>
      </c>
      <c r="I10" s="220"/>
      <c r="J10" s="220"/>
      <c r="K10" s="220"/>
      <c r="L10" s="220"/>
      <c r="M10" s="220">
        <v>216</v>
      </c>
      <c r="N10" s="221">
        <v>13</v>
      </c>
      <c r="O10" s="221"/>
      <c r="P10" s="221"/>
    </row>
    <row r="11" spans="1:16" x14ac:dyDescent="0.25">
      <c r="A11" s="227"/>
      <c r="B11" s="228"/>
      <c r="C11" s="229"/>
      <c r="D11" s="224"/>
      <c r="E11" s="225"/>
      <c r="F11" s="218"/>
      <c r="G11" s="219" t="s">
        <v>302</v>
      </c>
      <c r="H11" s="220">
        <v>6</v>
      </c>
      <c r="I11" s="220"/>
      <c r="J11" s="220"/>
      <c r="K11" s="220"/>
      <c r="L11" s="220"/>
      <c r="M11" s="220">
        <v>216</v>
      </c>
      <c r="N11" s="221">
        <v>13</v>
      </c>
      <c r="O11" s="221"/>
      <c r="P11" s="221"/>
    </row>
    <row r="12" spans="1:16" x14ac:dyDescent="0.25">
      <c r="A12" s="227"/>
      <c r="B12" s="228"/>
      <c r="C12" s="230" t="s">
        <v>218</v>
      </c>
      <c r="D12" s="224"/>
      <c r="E12" s="225"/>
      <c r="F12" s="218"/>
      <c r="G12" s="219" t="s">
        <v>301</v>
      </c>
      <c r="H12" s="220">
        <v>6</v>
      </c>
      <c r="I12" s="220"/>
      <c r="J12" s="220"/>
      <c r="K12" s="220"/>
      <c r="L12" s="220"/>
      <c r="M12" s="220">
        <v>216</v>
      </c>
      <c r="N12" s="221">
        <v>13</v>
      </c>
      <c r="O12" s="221"/>
      <c r="P12" s="221"/>
    </row>
    <row r="13" spans="1:16" ht="23.25" customHeight="1" x14ac:dyDescent="0.25">
      <c r="A13" s="227"/>
      <c r="B13" s="228"/>
      <c r="C13" s="230"/>
      <c r="D13" s="224"/>
      <c r="E13" s="225"/>
      <c r="F13" s="218"/>
      <c r="G13" s="219" t="s">
        <v>302</v>
      </c>
      <c r="H13" s="220">
        <v>6</v>
      </c>
      <c r="I13" s="220"/>
      <c r="J13" s="220"/>
      <c r="K13" s="220"/>
      <c r="L13" s="220"/>
      <c r="M13" s="220">
        <v>216</v>
      </c>
      <c r="N13" s="221">
        <v>13</v>
      </c>
      <c r="O13" s="221"/>
      <c r="P13" s="221"/>
    </row>
    <row r="14" spans="1:16" x14ac:dyDescent="0.25">
      <c r="A14" s="227"/>
      <c r="B14" s="228"/>
      <c r="C14" s="215" t="s">
        <v>318</v>
      </c>
      <c r="D14" s="224"/>
      <c r="E14" s="225"/>
      <c r="F14" s="218"/>
      <c r="G14" s="219" t="s">
        <v>301</v>
      </c>
      <c r="H14" s="220">
        <v>6</v>
      </c>
      <c r="I14" s="220"/>
      <c r="J14" s="220"/>
      <c r="K14" s="220"/>
      <c r="L14" s="220"/>
      <c r="M14" s="220">
        <v>216</v>
      </c>
      <c r="N14" s="221">
        <v>13</v>
      </c>
      <c r="O14" s="221"/>
      <c r="P14" s="221"/>
    </row>
    <row r="15" spans="1:16" x14ac:dyDescent="0.25">
      <c r="A15" s="222"/>
      <c r="B15" s="231"/>
      <c r="C15" s="229"/>
      <c r="D15" s="224"/>
      <c r="E15" s="225"/>
      <c r="F15" s="218"/>
      <c r="G15" s="219" t="s">
        <v>302</v>
      </c>
      <c r="H15" s="220">
        <v>6</v>
      </c>
      <c r="I15" s="220"/>
      <c r="J15" s="220"/>
      <c r="K15" s="220"/>
      <c r="L15" s="220"/>
      <c r="M15" s="220">
        <v>216</v>
      </c>
      <c r="N15" s="221">
        <v>13</v>
      </c>
      <c r="O15" s="221"/>
      <c r="P15" s="221"/>
    </row>
    <row r="16" spans="1:16" x14ac:dyDescent="0.25">
      <c r="A16" s="213">
        <v>3</v>
      </c>
      <c r="B16" s="232" t="s">
        <v>31</v>
      </c>
      <c r="C16" s="215" t="s">
        <v>218</v>
      </c>
      <c r="D16" s="224"/>
      <c r="E16" s="225"/>
      <c r="F16" s="218"/>
      <c r="G16" s="219" t="s">
        <v>216</v>
      </c>
      <c r="H16" s="220">
        <v>4</v>
      </c>
      <c r="I16" s="220"/>
      <c r="J16" s="220"/>
      <c r="K16" s="220"/>
      <c r="L16" s="220"/>
      <c r="M16" s="220">
        <v>144</v>
      </c>
      <c r="N16" s="221">
        <v>13</v>
      </c>
      <c r="O16" s="221"/>
      <c r="P16" s="221"/>
    </row>
    <row r="17" spans="1:16" ht="38.25" customHeight="1" x14ac:dyDescent="0.25">
      <c r="A17" s="222"/>
      <c r="B17" s="233"/>
      <c r="C17" s="229"/>
      <c r="D17" s="234"/>
      <c r="E17" s="235"/>
      <c r="F17" s="218"/>
      <c r="G17" s="219" t="s">
        <v>217</v>
      </c>
      <c r="H17" s="220">
        <v>4</v>
      </c>
      <c r="I17" s="220"/>
      <c r="J17" s="220"/>
      <c r="K17" s="220"/>
      <c r="L17" s="220"/>
      <c r="M17" s="220">
        <v>144</v>
      </c>
      <c r="N17" s="221">
        <v>13</v>
      </c>
      <c r="O17" s="221"/>
      <c r="P17" s="221"/>
    </row>
    <row r="18" spans="1:16" ht="22.5" customHeight="1" x14ac:dyDescent="0.25">
      <c r="A18" s="236">
        <v>4</v>
      </c>
      <c r="B18" s="237" t="s">
        <v>35</v>
      </c>
      <c r="C18" s="238" t="s">
        <v>33</v>
      </c>
      <c r="D18" s="218">
        <v>2</v>
      </c>
      <c r="E18" s="239" t="s">
        <v>36</v>
      </c>
      <c r="F18" s="218"/>
      <c r="G18" s="219" t="s">
        <v>303</v>
      </c>
      <c r="H18" s="220">
        <v>2</v>
      </c>
      <c r="I18" s="220"/>
      <c r="J18" s="220"/>
      <c r="K18" s="220"/>
      <c r="L18" s="220"/>
      <c r="M18" s="220">
        <v>72</v>
      </c>
      <c r="N18" s="221">
        <v>13</v>
      </c>
      <c r="O18" s="221"/>
      <c r="P18" s="221"/>
    </row>
    <row r="19" spans="1:16" ht="22.5" customHeight="1" x14ac:dyDescent="0.25">
      <c r="A19" s="236"/>
      <c r="B19" s="237"/>
      <c r="C19" s="238"/>
      <c r="D19" s="218"/>
      <c r="E19" s="239"/>
      <c r="F19" s="218"/>
      <c r="G19" s="219" t="s">
        <v>304</v>
      </c>
      <c r="H19" s="220"/>
      <c r="I19" s="220">
        <v>2</v>
      </c>
      <c r="J19" s="220"/>
      <c r="K19" s="220"/>
      <c r="L19" s="220"/>
      <c r="M19" s="220">
        <v>72</v>
      </c>
      <c r="N19" s="221"/>
      <c r="O19" s="221">
        <v>12</v>
      </c>
      <c r="P19" s="221"/>
    </row>
    <row r="20" spans="1:16" ht="22.5" customHeight="1" x14ac:dyDescent="0.25">
      <c r="A20" s="236"/>
      <c r="B20" s="237"/>
      <c r="C20" s="238"/>
      <c r="D20" s="218"/>
      <c r="E20" s="239"/>
      <c r="F20" s="218"/>
      <c r="G20" s="219" t="s">
        <v>305</v>
      </c>
      <c r="H20" s="220">
        <v>2</v>
      </c>
      <c r="I20" s="220"/>
      <c r="J20" s="220"/>
      <c r="K20" s="220"/>
      <c r="L20" s="220"/>
      <c r="M20" s="220">
        <v>72</v>
      </c>
      <c r="N20" s="221">
        <v>13</v>
      </c>
      <c r="O20" s="221"/>
      <c r="P20" s="221"/>
    </row>
    <row r="21" spans="1:16" ht="22.5" customHeight="1" x14ac:dyDescent="0.25">
      <c r="A21" s="236"/>
      <c r="B21" s="237"/>
      <c r="C21" s="238"/>
      <c r="D21" s="218"/>
      <c r="E21" s="239"/>
      <c r="F21" s="218"/>
      <c r="G21" s="219" t="s">
        <v>306</v>
      </c>
      <c r="H21" s="220"/>
      <c r="I21" s="220">
        <v>2</v>
      </c>
      <c r="J21" s="220"/>
      <c r="K21" s="220"/>
      <c r="L21" s="220"/>
      <c r="M21" s="220">
        <v>72</v>
      </c>
      <c r="N21" s="221"/>
      <c r="O21" s="221">
        <v>12</v>
      </c>
      <c r="P21" s="221"/>
    </row>
    <row r="22" spans="1:16" ht="22.5" customHeight="1" x14ac:dyDescent="0.25">
      <c r="A22" s="236"/>
      <c r="B22" s="237"/>
      <c r="C22" s="238"/>
      <c r="D22" s="218"/>
      <c r="E22" s="239"/>
      <c r="F22" s="218"/>
      <c r="G22" s="219" t="s">
        <v>307</v>
      </c>
      <c r="H22" s="220">
        <v>2</v>
      </c>
      <c r="I22" s="220"/>
      <c r="J22" s="220"/>
      <c r="K22" s="220"/>
      <c r="L22" s="220"/>
      <c r="M22" s="220">
        <v>72</v>
      </c>
      <c r="N22" s="221">
        <v>13</v>
      </c>
      <c r="O22" s="221"/>
      <c r="P22" s="221"/>
    </row>
    <row r="23" spans="1:16" ht="22.5" customHeight="1" x14ac:dyDescent="0.25">
      <c r="A23" s="236"/>
      <c r="B23" s="237"/>
      <c r="C23" s="238"/>
      <c r="D23" s="218"/>
      <c r="E23" s="239"/>
      <c r="F23" s="218"/>
      <c r="G23" s="219" t="s">
        <v>308</v>
      </c>
      <c r="H23" s="220"/>
      <c r="I23" s="220">
        <v>2</v>
      </c>
      <c r="J23" s="220"/>
      <c r="K23" s="220"/>
      <c r="L23" s="220"/>
      <c r="M23" s="220">
        <v>72</v>
      </c>
      <c r="N23" s="221"/>
      <c r="O23" s="221">
        <v>12</v>
      </c>
      <c r="P23" s="221"/>
    </row>
    <row r="24" spans="1:16" ht="22.5" customHeight="1" x14ac:dyDescent="0.25">
      <c r="A24" s="236"/>
      <c r="B24" s="237"/>
      <c r="C24" s="238" t="s">
        <v>218</v>
      </c>
      <c r="D24" s="218"/>
      <c r="E24" s="239"/>
      <c r="F24" s="218"/>
      <c r="G24" s="219" t="s">
        <v>319</v>
      </c>
      <c r="H24" s="220"/>
      <c r="I24" s="220">
        <v>2</v>
      </c>
      <c r="J24" s="220"/>
      <c r="K24" s="220"/>
      <c r="L24" s="220"/>
      <c r="M24" s="220">
        <v>72</v>
      </c>
      <c r="N24" s="221"/>
      <c r="O24" s="221">
        <v>12</v>
      </c>
      <c r="P24" s="221"/>
    </row>
    <row r="25" spans="1:16" ht="22.5" customHeight="1" x14ac:dyDescent="0.25">
      <c r="A25" s="236"/>
      <c r="B25" s="237"/>
      <c r="C25" s="238"/>
      <c r="D25" s="218"/>
      <c r="E25" s="239"/>
      <c r="F25" s="218"/>
      <c r="G25" s="219" t="s">
        <v>320</v>
      </c>
      <c r="H25" s="220"/>
      <c r="I25" s="220">
        <v>2</v>
      </c>
      <c r="J25" s="220"/>
      <c r="K25" s="220"/>
      <c r="L25" s="220"/>
      <c r="M25" s="220">
        <v>72</v>
      </c>
      <c r="N25" s="221"/>
      <c r="O25" s="221">
        <v>12</v>
      </c>
      <c r="P25" s="221"/>
    </row>
    <row r="26" spans="1:16" ht="22.5" customHeight="1" x14ac:dyDescent="0.25">
      <c r="A26" s="236"/>
      <c r="B26" s="237"/>
      <c r="C26" s="238"/>
      <c r="D26" s="218"/>
      <c r="E26" s="239"/>
      <c r="F26" s="218"/>
      <c r="G26" s="219" t="s">
        <v>321</v>
      </c>
      <c r="H26" s="220"/>
      <c r="I26" s="220">
        <v>2</v>
      </c>
      <c r="J26" s="220"/>
      <c r="K26" s="220"/>
      <c r="L26" s="220"/>
      <c r="M26" s="220">
        <v>72</v>
      </c>
      <c r="N26" s="221"/>
      <c r="O26" s="221">
        <v>12</v>
      </c>
      <c r="P26" s="221"/>
    </row>
    <row r="27" spans="1:16" ht="22.5" customHeight="1" x14ac:dyDescent="0.25">
      <c r="A27" s="236"/>
      <c r="B27" s="237"/>
      <c r="C27" s="238"/>
      <c r="D27" s="218"/>
      <c r="E27" s="239"/>
      <c r="F27" s="218"/>
      <c r="G27" s="219" t="s">
        <v>322</v>
      </c>
      <c r="H27" s="220">
        <v>2</v>
      </c>
      <c r="I27" s="220"/>
      <c r="J27" s="220"/>
      <c r="K27" s="220"/>
      <c r="L27" s="220"/>
      <c r="M27" s="220">
        <v>72</v>
      </c>
      <c r="N27" s="221">
        <v>13</v>
      </c>
      <c r="O27" s="221"/>
      <c r="P27" s="221"/>
    </row>
    <row r="28" spans="1:16" ht="22.5" customHeight="1" x14ac:dyDescent="0.25">
      <c r="A28" s="236"/>
      <c r="B28" s="237"/>
      <c r="C28" s="238"/>
      <c r="D28" s="218"/>
      <c r="E28" s="239"/>
      <c r="F28" s="218"/>
      <c r="G28" s="219" t="s">
        <v>323</v>
      </c>
      <c r="H28" s="220"/>
      <c r="I28" s="220">
        <v>2</v>
      </c>
      <c r="J28" s="220"/>
      <c r="K28" s="220"/>
      <c r="L28" s="220"/>
      <c r="M28" s="220">
        <v>72</v>
      </c>
      <c r="N28" s="221"/>
      <c r="O28" s="221">
        <v>12</v>
      </c>
      <c r="P28" s="221"/>
    </row>
    <row r="29" spans="1:16" ht="22.5" customHeight="1" x14ac:dyDescent="0.25">
      <c r="A29" s="236"/>
      <c r="B29" s="237"/>
      <c r="C29" s="230" t="s">
        <v>190</v>
      </c>
      <c r="D29" s="218"/>
      <c r="E29" s="239"/>
      <c r="F29" s="218"/>
      <c r="G29" s="219">
        <v>1</v>
      </c>
      <c r="H29" s="220">
        <v>2</v>
      </c>
      <c r="I29" s="220"/>
      <c r="J29" s="220"/>
      <c r="K29" s="220"/>
      <c r="L29" s="220"/>
      <c r="M29" s="220">
        <v>72</v>
      </c>
      <c r="N29" s="221">
        <v>13</v>
      </c>
      <c r="O29" s="221"/>
      <c r="P29" s="221"/>
    </row>
    <row r="30" spans="1:16" ht="22.5" customHeight="1" x14ac:dyDescent="0.25">
      <c r="A30" s="236"/>
      <c r="B30" s="237"/>
      <c r="C30" s="230"/>
      <c r="D30" s="218"/>
      <c r="E30" s="239"/>
      <c r="F30" s="218"/>
      <c r="G30" s="219">
        <v>2</v>
      </c>
      <c r="H30" s="220"/>
      <c r="I30" s="220">
        <v>2</v>
      </c>
      <c r="J30" s="220"/>
      <c r="K30" s="220"/>
      <c r="L30" s="220"/>
      <c r="M30" s="220">
        <v>72</v>
      </c>
      <c r="N30" s="221"/>
      <c r="O30" s="221">
        <v>12</v>
      </c>
      <c r="P30" s="221"/>
    </row>
    <row r="31" spans="1:16" ht="22.5" customHeight="1" x14ac:dyDescent="0.25">
      <c r="A31" s="236"/>
      <c r="B31" s="237"/>
      <c r="C31" s="230"/>
      <c r="D31" s="218"/>
      <c r="E31" s="239"/>
      <c r="F31" s="218"/>
      <c r="G31" s="219">
        <v>3</v>
      </c>
      <c r="H31" s="220">
        <v>2</v>
      </c>
      <c r="I31" s="220"/>
      <c r="J31" s="220"/>
      <c r="K31" s="220"/>
      <c r="L31" s="220"/>
      <c r="M31" s="220">
        <v>72</v>
      </c>
      <c r="N31" s="221">
        <v>13</v>
      </c>
      <c r="O31" s="221"/>
      <c r="P31" s="221"/>
    </row>
    <row r="32" spans="1:16" ht="22.5" customHeight="1" x14ac:dyDescent="0.25">
      <c r="A32" s="236"/>
      <c r="B32" s="237"/>
      <c r="C32" s="230"/>
      <c r="D32" s="218"/>
      <c r="E32" s="239"/>
      <c r="F32" s="218"/>
      <c r="G32" s="219">
        <v>4</v>
      </c>
      <c r="H32" s="220">
        <v>2</v>
      </c>
      <c r="I32" s="220"/>
      <c r="J32" s="220"/>
      <c r="K32" s="220"/>
      <c r="L32" s="220"/>
      <c r="M32" s="220">
        <v>72</v>
      </c>
      <c r="N32" s="221">
        <v>13</v>
      </c>
      <c r="O32" s="221"/>
      <c r="P32" s="221"/>
    </row>
    <row r="33" spans="1:16" ht="14.25" customHeight="1" x14ac:dyDescent="0.25">
      <c r="A33" s="236">
        <v>5</v>
      </c>
      <c r="B33" s="240" t="s">
        <v>41</v>
      </c>
      <c r="C33" s="238" t="s">
        <v>33</v>
      </c>
      <c r="D33" s="218">
        <v>2</v>
      </c>
      <c r="E33" s="241" t="s">
        <v>36</v>
      </c>
      <c r="F33" s="218"/>
      <c r="G33" s="219" t="s">
        <v>310</v>
      </c>
      <c r="H33" s="220">
        <v>2</v>
      </c>
      <c r="I33" s="220"/>
      <c r="J33" s="220"/>
      <c r="K33" s="220"/>
      <c r="L33" s="220"/>
      <c r="M33" s="220">
        <v>72</v>
      </c>
      <c r="N33" s="221">
        <v>13</v>
      </c>
      <c r="O33" s="221"/>
      <c r="P33" s="221"/>
    </row>
    <row r="34" spans="1:16" ht="29.25" customHeight="1" x14ac:dyDescent="0.25">
      <c r="A34" s="236"/>
      <c r="B34" s="240"/>
      <c r="C34" s="238"/>
      <c r="D34" s="218"/>
      <c r="E34" s="241"/>
      <c r="F34" s="218"/>
      <c r="G34" s="219" t="s">
        <v>309</v>
      </c>
      <c r="H34" s="220">
        <v>2</v>
      </c>
      <c r="I34" s="220"/>
      <c r="J34" s="220"/>
      <c r="K34" s="220"/>
      <c r="L34" s="220"/>
      <c r="M34" s="220">
        <v>72</v>
      </c>
      <c r="N34" s="221">
        <v>13</v>
      </c>
      <c r="O34" s="221"/>
      <c r="P34" s="221"/>
    </row>
    <row r="35" spans="1:16" ht="41.25" customHeight="1" x14ac:dyDescent="0.25">
      <c r="A35" s="213">
        <v>6</v>
      </c>
      <c r="B35" s="242" t="s">
        <v>43</v>
      </c>
      <c r="C35" s="243" t="s">
        <v>33</v>
      </c>
      <c r="D35" s="244">
        <v>2</v>
      </c>
      <c r="E35" s="245" t="s">
        <v>44</v>
      </c>
      <c r="F35" s="218"/>
      <c r="G35" s="219" t="s">
        <v>311</v>
      </c>
      <c r="H35" s="220"/>
      <c r="I35" s="220"/>
      <c r="J35" s="220">
        <v>4</v>
      </c>
      <c r="K35" s="220"/>
      <c r="L35" s="220"/>
      <c r="M35" s="220">
        <v>144</v>
      </c>
      <c r="N35" s="221"/>
      <c r="O35" s="221"/>
      <c r="P35" s="221">
        <v>10</v>
      </c>
    </row>
    <row r="36" spans="1:16" ht="39.75" customHeight="1" x14ac:dyDescent="0.25">
      <c r="A36" s="222"/>
      <c r="B36" s="246"/>
      <c r="C36" s="243" t="s">
        <v>312</v>
      </c>
      <c r="D36" s="244">
        <v>2</v>
      </c>
      <c r="E36" s="247"/>
      <c r="F36" s="218"/>
      <c r="G36" s="219" t="s">
        <v>314</v>
      </c>
      <c r="H36" s="220">
        <v>4</v>
      </c>
      <c r="I36" s="220"/>
      <c r="J36" s="220"/>
      <c r="K36" s="220"/>
      <c r="L36" s="220"/>
      <c r="M36" s="220">
        <v>144</v>
      </c>
      <c r="N36" s="221">
        <v>13</v>
      </c>
      <c r="O36" s="221"/>
      <c r="P36" s="221"/>
    </row>
    <row r="37" spans="1:16" ht="57" customHeight="1" x14ac:dyDescent="0.25">
      <c r="A37" s="248">
        <v>7</v>
      </c>
      <c r="B37" s="200" t="s">
        <v>315</v>
      </c>
      <c r="C37" s="243" t="s">
        <v>316</v>
      </c>
      <c r="D37" s="244">
        <v>1</v>
      </c>
      <c r="E37" s="249" t="s">
        <v>47</v>
      </c>
      <c r="F37" s="218"/>
      <c r="G37" s="219" t="s">
        <v>317</v>
      </c>
      <c r="H37" s="220">
        <v>4</v>
      </c>
      <c r="I37" s="220"/>
      <c r="J37" s="220"/>
      <c r="K37" s="220"/>
      <c r="L37" s="220"/>
      <c r="M37" s="220">
        <v>144</v>
      </c>
      <c r="N37" s="221">
        <v>13</v>
      </c>
      <c r="O37" s="221"/>
      <c r="P37" s="221"/>
    </row>
    <row r="38" spans="1:16" ht="38.25" customHeight="1" x14ac:dyDescent="0.25">
      <c r="A38" s="236">
        <v>8</v>
      </c>
      <c r="B38" s="214" t="s">
        <v>45</v>
      </c>
      <c r="C38" s="243" t="s">
        <v>312</v>
      </c>
      <c r="D38" s="244">
        <v>1</v>
      </c>
      <c r="E38" s="241" t="s">
        <v>44</v>
      </c>
      <c r="F38" s="218"/>
      <c r="G38" s="219" t="s">
        <v>313</v>
      </c>
      <c r="H38" s="220">
        <v>4</v>
      </c>
      <c r="I38" s="220"/>
      <c r="J38" s="220"/>
      <c r="K38" s="220"/>
      <c r="L38" s="220"/>
      <c r="M38" s="220">
        <v>144</v>
      </c>
      <c r="N38" s="221">
        <v>7</v>
      </c>
      <c r="O38" s="221"/>
      <c r="P38" s="221"/>
    </row>
    <row r="39" spans="1:16" ht="39" x14ac:dyDescent="0.25">
      <c r="A39" s="236"/>
      <c r="B39" s="214"/>
      <c r="C39" s="243" t="s">
        <v>33</v>
      </c>
      <c r="D39" s="244">
        <v>1</v>
      </c>
      <c r="E39" s="241"/>
      <c r="F39" s="218"/>
      <c r="G39" s="219" t="s">
        <v>266</v>
      </c>
      <c r="H39" s="220">
        <v>4</v>
      </c>
      <c r="I39" s="220"/>
      <c r="J39" s="220"/>
      <c r="K39" s="220"/>
      <c r="L39" s="220"/>
      <c r="M39" s="220">
        <v>144</v>
      </c>
      <c r="N39" s="221">
        <v>7</v>
      </c>
      <c r="O39" s="221"/>
      <c r="P39" s="221"/>
    </row>
    <row r="40" spans="1:16" ht="39.75" customHeight="1" x14ac:dyDescent="0.25">
      <c r="A40" s="248">
        <v>9</v>
      </c>
      <c r="B40" s="200" t="s">
        <v>296</v>
      </c>
      <c r="C40" s="250" t="s">
        <v>12</v>
      </c>
      <c r="D40" s="244">
        <v>1</v>
      </c>
      <c r="E40" s="251" t="s">
        <v>36</v>
      </c>
      <c r="F40" s="218"/>
      <c r="G40" s="219">
        <v>4</v>
      </c>
      <c r="H40" s="220">
        <v>2</v>
      </c>
      <c r="I40" s="220"/>
      <c r="J40" s="220"/>
      <c r="K40" s="220"/>
      <c r="L40" s="220"/>
      <c r="M40" s="220">
        <v>72</v>
      </c>
      <c r="N40" s="221">
        <v>13</v>
      </c>
      <c r="O40" s="221"/>
      <c r="P40" s="221"/>
    </row>
    <row r="41" spans="1:16" ht="24.75" customHeight="1" x14ac:dyDescent="0.25">
      <c r="A41" s="236">
        <v>10</v>
      </c>
      <c r="B41" s="214" t="s">
        <v>324</v>
      </c>
      <c r="C41" s="230" t="s">
        <v>190</v>
      </c>
      <c r="D41" s="244">
        <v>2</v>
      </c>
      <c r="E41" s="252" t="s">
        <v>197</v>
      </c>
      <c r="F41" s="239" t="s">
        <v>325</v>
      </c>
      <c r="G41" s="219">
        <v>11</v>
      </c>
      <c r="H41" s="220"/>
      <c r="I41" s="220">
        <v>2</v>
      </c>
      <c r="J41" s="220"/>
      <c r="K41" s="220"/>
      <c r="L41" s="220"/>
      <c r="M41" s="220">
        <v>72</v>
      </c>
      <c r="N41" s="221"/>
      <c r="O41" s="221">
        <v>12</v>
      </c>
      <c r="P41" s="221"/>
    </row>
    <row r="42" spans="1:16" ht="24.75" customHeight="1" x14ac:dyDescent="0.25">
      <c r="A42" s="236"/>
      <c r="B42" s="214"/>
      <c r="C42" s="230"/>
      <c r="D42" s="244">
        <v>2</v>
      </c>
      <c r="E42" s="252"/>
      <c r="F42" s="239"/>
      <c r="G42" s="219">
        <v>12</v>
      </c>
      <c r="H42" s="220"/>
      <c r="I42" s="220">
        <v>2</v>
      </c>
      <c r="J42" s="220"/>
      <c r="K42" s="220"/>
      <c r="L42" s="220"/>
      <c r="M42" s="220">
        <v>72</v>
      </c>
      <c r="N42" s="221"/>
      <c r="O42" s="221">
        <v>12</v>
      </c>
      <c r="P42" s="221"/>
    </row>
    <row r="43" spans="1:16" ht="24.75" customHeight="1" x14ac:dyDescent="0.25">
      <c r="A43" s="236"/>
      <c r="B43" s="214"/>
      <c r="C43" s="230"/>
      <c r="D43" s="244">
        <v>2</v>
      </c>
      <c r="E43" s="252"/>
      <c r="F43" s="239"/>
      <c r="G43" s="219">
        <v>13</v>
      </c>
      <c r="H43" s="220">
        <v>2</v>
      </c>
      <c r="I43" s="220"/>
      <c r="J43" s="220"/>
      <c r="K43" s="220"/>
      <c r="L43" s="220"/>
      <c r="M43" s="220">
        <v>72</v>
      </c>
      <c r="N43" s="221">
        <v>13</v>
      </c>
      <c r="O43" s="221"/>
      <c r="P43" s="221"/>
    </row>
    <row r="44" spans="1:16" ht="20.25" customHeight="1" x14ac:dyDescent="0.25">
      <c r="A44" s="213">
        <v>11</v>
      </c>
      <c r="B44" s="232" t="s">
        <v>241</v>
      </c>
      <c r="C44" s="253" t="s">
        <v>259</v>
      </c>
      <c r="D44" s="216">
        <v>6</v>
      </c>
      <c r="E44" s="254" t="s">
        <v>242</v>
      </c>
      <c r="F44" s="217" t="s">
        <v>243</v>
      </c>
      <c r="G44" s="255">
        <v>5</v>
      </c>
      <c r="H44" s="220">
        <v>6</v>
      </c>
      <c r="I44" s="220"/>
      <c r="J44" s="220"/>
      <c r="K44" s="220"/>
      <c r="L44" s="220"/>
      <c r="M44" s="220">
        <v>216</v>
      </c>
      <c r="N44" s="221">
        <v>13</v>
      </c>
      <c r="O44" s="221"/>
      <c r="P44" s="221"/>
    </row>
    <row r="45" spans="1:16" ht="19.5" customHeight="1" x14ac:dyDescent="0.25">
      <c r="A45" s="222"/>
      <c r="B45" s="233"/>
      <c r="C45" s="256"/>
      <c r="D45" s="234"/>
      <c r="E45" s="257"/>
      <c r="F45" s="235"/>
      <c r="G45" s="255"/>
      <c r="H45" s="220"/>
      <c r="I45" s="220">
        <v>6</v>
      </c>
      <c r="J45" s="220"/>
      <c r="K45" s="220"/>
      <c r="L45" s="220"/>
      <c r="M45" s="220">
        <v>216</v>
      </c>
      <c r="N45" s="221"/>
      <c r="O45" s="221">
        <v>12</v>
      </c>
      <c r="P45" s="221"/>
    </row>
    <row r="46" spans="1:16" ht="21.75" customHeight="1" x14ac:dyDescent="0.25">
      <c r="A46" s="236">
        <v>12</v>
      </c>
      <c r="B46" s="214" t="s">
        <v>48</v>
      </c>
      <c r="C46" s="258" t="s">
        <v>220</v>
      </c>
      <c r="D46" s="244">
        <v>3</v>
      </c>
      <c r="E46" s="252" t="s">
        <v>221</v>
      </c>
      <c r="F46" s="239" t="s">
        <v>222</v>
      </c>
      <c r="G46" s="219">
        <v>1</v>
      </c>
      <c r="H46" s="220"/>
      <c r="I46" s="220"/>
      <c r="J46" s="220">
        <v>2</v>
      </c>
      <c r="K46" s="220"/>
      <c r="L46" s="220"/>
      <c r="M46" s="220">
        <v>72</v>
      </c>
      <c r="N46" s="221"/>
      <c r="O46" s="221"/>
      <c r="P46" s="221">
        <v>10</v>
      </c>
    </row>
    <row r="47" spans="1:16" ht="26.25" customHeight="1" x14ac:dyDescent="0.25">
      <c r="A47" s="236"/>
      <c r="B47" s="214"/>
      <c r="C47" s="258"/>
      <c r="D47" s="244">
        <v>3</v>
      </c>
      <c r="E47" s="252"/>
      <c r="F47" s="239"/>
      <c r="G47" s="219">
        <v>2</v>
      </c>
      <c r="H47" s="220"/>
      <c r="I47" s="220"/>
      <c r="J47" s="220">
        <v>2</v>
      </c>
      <c r="K47" s="220"/>
      <c r="L47" s="220"/>
      <c r="M47" s="220">
        <v>72</v>
      </c>
      <c r="N47" s="221"/>
      <c r="O47" s="221"/>
      <c r="P47" s="221">
        <v>10</v>
      </c>
    </row>
    <row r="48" spans="1:16" x14ac:dyDescent="0.25">
      <c r="A48" s="259" t="s">
        <v>29</v>
      </c>
      <c r="B48" s="259"/>
      <c r="C48" s="259"/>
      <c r="D48" s="259"/>
      <c r="E48" s="259"/>
      <c r="F48" s="259"/>
      <c r="G48" s="260">
        <v>37</v>
      </c>
      <c r="H48" s="261">
        <f>SUM(H8:H47)</f>
        <v>96</v>
      </c>
      <c r="I48" s="261">
        <f>SUM(I8:I47)</f>
        <v>26</v>
      </c>
      <c r="J48" s="261">
        <f>SUM(J8:J47)</f>
        <v>8</v>
      </c>
      <c r="K48" s="261">
        <f>SUM(K8:K47)</f>
        <v>0</v>
      </c>
      <c r="L48" s="261">
        <f>SUM(L8:L47)</f>
        <v>0</v>
      </c>
      <c r="M48" s="261">
        <f>SUM(M8:M47)</f>
        <v>4680</v>
      </c>
      <c r="N48" s="221"/>
      <c r="O48" s="221"/>
      <c r="P48" s="221"/>
    </row>
    <row r="49" spans="1:16" x14ac:dyDescent="0.25">
      <c r="A49" s="262" t="s">
        <v>49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21"/>
      <c r="O49" s="221"/>
      <c r="P49" s="221"/>
    </row>
    <row r="50" spans="1:16" ht="27" customHeight="1" x14ac:dyDescent="0.25">
      <c r="A50" s="236">
        <v>1</v>
      </c>
      <c r="B50" s="263" t="s">
        <v>11</v>
      </c>
      <c r="C50" s="264" t="s">
        <v>12</v>
      </c>
      <c r="D50" s="218">
        <v>3</v>
      </c>
      <c r="E50" s="241" t="s">
        <v>18</v>
      </c>
      <c r="F50" s="218" t="s">
        <v>14</v>
      </c>
      <c r="G50" s="219">
        <v>1</v>
      </c>
      <c r="H50" s="220">
        <v>2</v>
      </c>
      <c r="I50" s="220"/>
      <c r="J50" s="220"/>
      <c r="K50" s="220"/>
      <c r="L50" s="220"/>
      <c r="M50" s="220">
        <v>72</v>
      </c>
      <c r="N50" s="221">
        <v>13</v>
      </c>
      <c r="O50" s="221"/>
      <c r="P50" s="221"/>
    </row>
    <row r="51" spans="1:16" ht="24.75" customHeight="1" x14ac:dyDescent="0.25">
      <c r="A51" s="236"/>
      <c r="B51" s="263"/>
      <c r="C51" s="265"/>
      <c r="D51" s="218"/>
      <c r="E51" s="241"/>
      <c r="F51" s="218"/>
      <c r="G51" s="219">
        <v>2</v>
      </c>
      <c r="H51" s="220"/>
      <c r="I51" s="220">
        <v>2</v>
      </c>
      <c r="J51" s="220"/>
      <c r="K51" s="220"/>
      <c r="L51" s="220"/>
      <c r="M51" s="220">
        <v>72</v>
      </c>
      <c r="N51" s="221"/>
      <c r="O51" s="221">
        <v>12</v>
      </c>
      <c r="P51" s="221"/>
    </row>
    <row r="52" spans="1:16" ht="18" customHeight="1" x14ac:dyDescent="0.25">
      <c r="A52" s="236">
        <v>2</v>
      </c>
      <c r="B52" s="266" t="s">
        <v>135</v>
      </c>
      <c r="C52" s="230" t="s">
        <v>190</v>
      </c>
      <c r="D52" s="218">
        <v>4</v>
      </c>
      <c r="E52" s="241" t="s">
        <v>191</v>
      </c>
      <c r="F52" s="239" t="s">
        <v>192</v>
      </c>
      <c r="G52" s="219">
        <v>5</v>
      </c>
      <c r="H52" s="220"/>
      <c r="I52" s="220">
        <v>2</v>
      </c>
      <c r="J52" s="220"/>
      <c r="K52" s="220"/>
      <c r="L52" s="220"/>
      <c r="M52" s="220">
        <v>72</v>
      </c>
      <c r="N52" s="221"/>
      <c r="O52" s="221">
        <v>12</v>
      </c>
      <c r="P52" s="221"/>
    </row>
    <row r="53" spans="1:16" ht="21.75" customHeight="1" x14ac:dyDescent="0.25">
      <c r="A53" s="236"/>
      <c r="B53" s="266"/>
      <c r="C53" s="230"/>
      <c r="D53" s="218"/>
      <c r="E53" s="241"/>
      <c r="F53" s="239"/>
      <c r="G53" s="219">
        <v>6</v>
      </c>
      <c r="H53" s="220"/>
      <c r="I53" s="220"/>
      <c r="J53" s="220">
        <v>2</v>
      </c>
      <c r="K53" s="220"/>
      <c r="L53" s="220"/>
      <c r="M53" s="220">
        <v>72</v>
      </c>
      <c r="N53" s="221"/>
      <c r="O53" s="221"/>
      <c r="P53" s="221">
        <v>10</v>
      </c>
    </row>
    <row r="54" spans="1:16" ht="20.25" customHeight="1" x14ac:dyDescent="0.25">
      <c r="A54" s="236"/>
      <c r="B54" s="266"/>
      <c r="C54" s="230"/>
      <c r="D54" s="218"/>
      <c r="E54" s="241"/>
      <c r="F54" s="239"/>
      <c r="G54" s="219">
        <v>7</v>
      </c>
      <c r="H54" s="220">
        <v>2</v>
      </c>
      <c r="I54" s="220"/>
      <c r="J54" s="220"/>
      <c r="K54" s="220"/>
      <c r="L54" s="220"/>
      <c r="M54" s="220">
        <v>72</v>
      </c>
      <c r="N54" s="221">
        <v>13</v>
      </c>
      <c r="O54" s="221"/>
      <c r="P54" s="221"/>
    </row>
    <row r="55" spans="1:16" ht="20.25" customHeight="1" x14ac:dyDescent="0.25">
      <c r="A55" s="213">
        <v>3</v>
      </c>
      <c r="B55" s="232" t="s">
        <v>195</v>
      </c>
      <c r="C55" s="230"/>
      <c r="D55" s="218">
        <v>1</v>
      </c>
      <c r="E55" s="245" t="s">
        <v>196</v>
      </c>
      <c r="F55" s="217" t="s">
        <v>200</v>
      </c>
      <c r="G55" s="219">
        <v>9</v>
      </c>
      <c r="H55" s="220">
        <v>2</v>
      </c>
      <c r="I55" s="220"/>
      <c r="J55" s="220"/>
      <c r="K55" s="220"/>
      <c r="L55" s="220"/>
      <c r="M55" s="220">
        <v>72</v>
      </c>
      <c r="N55" s="221">
        <v>13</v>
      </c>
      <c r="O55" s="221"/>
      <c r="P55" s="221"/>
    </row>
    <row r="56" spans="1:16" ht="20.25" customHeight="1" x14ac:dyDescent="0.25">
      <c r="A56" s="227"/>
      <c r="B56" s="267"/>
      <c r="C56" s="230"/>
      <c r="D56" s="218"/>
      <c r="E56" s="268"/>
      <c r="F56" s="225"/>
      <c r="G56" s="219">
        <v>10</v>
      </c>
      <c r="H56" s="220">
        <v>1</v>
      </c>
      <c r="I56" s="220"/>
      <c r="J56" s="220"/>
      <c r="K56" s="220"/>
      <c r="L56" s="220"/>
      <c r="M56" s="220">
        <v>72</v>
      </c>
      <c r="N56" s="221">
        <v>13</v>
      </c>
      <c r="O56" s="221"/>
      <c r="P56" s="221"/>
    </row>
    <row r="57" spans="1:16" ht="15" customHeight="1" x14ac:dyDescent="0.25">
      <c r="A57" s="269">
        <v>4</v>
      </c>
      <c r="B57" s="240" t="s">
        <v>50</v>
      </c>
      <c r="C57" s="215" t="s">
        <v>51</v>
      </c>
      <c r="D57" s="270">
        <v>4</v>
      </c>
      <c r="E57" s="241" t="s">
        <v>196</v>
      </c>
      <c r="F57" s="239" t="s">
        <v>224</v>
      </c>
      <c r="G57" s="219">
        <v>1</v>
      </c>
      <c r="H57" s="220"/>
      <c r="I57" s="220">
        <v>2</v>
      </c>
      <c r="J57" s="220"/>
      <c r="K57" s="220"/>
      <c r="L57" s="220"/>
      <c r="M57" s="220">
        <v>72</v>
      </c>
      <c r="N57" s="221"/>
      <c r="O57" s="221">
        <v>12</v>
      </c>
      <c r="P57" s="221"/>
    </row>
    <row r="58" spans="1:16" x14ac:dyDescent="0.25">
      <c r="A58" s="269"/>
      <c r="B58" s="240"/>
      <c r="C58" s="223"/>
      <c r="D58" s="270"/>
      <c r="E58" s="241"/>
      <c r="F58" s="239"/>
      <c r="G58" s="219">
        <v>2</v>
      </c>
      <c r="H58" s="220">
        <v>2</v>
      </c>
      <c r="I58" s="220"/>
      <c r="J58" s="220"/>
      <c r="K58" s="220"/>
      <c r="L58" s="220"/>
      <c r="M58" s="220">
        <v>72</v>
      </c>
      <c r="N58" s="221">
        <v>13</v>
      </c>
      <c r="O58" s="221"/>
      <c r="P58" s="221"/>
    </row>
    <row r="59" spans="1:16" x14ac:dyDescent="0.25">
      <c r="A59" s="269"/>
      <c r="B59" s="240"/>
      <c r="C59" s="223"/>
      <c r="D59" s="270"/>
      <c r="E59" s="241"/>
      <c r="F59" s="239"/>
      <c r="G59" s="219">
        <v>9</v>
      </c>
      <c r="H59" s="220">
        <v>2</v>
      </c>
      <c r="I59" s="220"/>
      <c r="J59" s="220"/>
      <c r="K59" s="220"/>
      <c r="L59" s="220"/>
      <c r="M59" s="220">
        <v>72</v>
      </c>
      <c r="N59" s="221">
        <v>13</v>
      </c>
      <c r="O59" s="221"/>
      <c r="P59" s="221"/>
    </row>
    <row r="60" spans="1:16" ht="15" customHeight="1" x14ac:dyDescent="0.25">
      <c r="A60" s="269">
        <v>5</v>
      </c>
      <c r="B60" s="242" t="s">
        <v>52</v>
      </c>
      <c r="C60" s="223"/>
      <c r="D60" s="271">
        <v>1</v>
      </c>
      <c r="E60" s="245" t="s">
        <v>196</v>
      </c>
      <c r="F60" s="217" t="s">
        <v>326</v>
      </c>
      <c r="G60" s="219">
        <v>7</v>
      </c>
      <c r="H60" s="220">
        <v>2</v>
      </c>
      <c r="I60" s="220"/>
      <c r="J60" s="220"/>
      <c r="K60" s="220"/>
      <c r="L60" s="220"/>
      <c r="M60" s="220">
        <v>72</v>
      </c>
      <c r="N60" s="221">
        <v>13</v>
      </c>
      <c r="O60" s="221"/>
      <c r="P60" s="221"/>
    </row>
    <row r="61" spans="1:16" ht="15" customHeight="1" x14ac:dyDescent="0.25">
      <c r="A61" s="269"/>
      <c r="B61" s="272"/>
      <c r="C61" s="223"/>
      <c r="D61" s="273">
        <v>1</v>
      </c>
      <c r="E61" s="268"/>
      <c r="F61" s="225"/>
      <c r="G61" s="219">
        <v>4</v>
      </c>
      <c r="H61" s="220">
        <v>2</v>
      </c>
      <c r="I61" s="220"/>
      <c r="J61" s="220"/>
      <c r="K61" s="220"/>
      <c r="L61" s="220"/>
      <c r="M61" s="220">
        <v>72</v>
      </c>
      <c r="N61" s="221">
        <v>13</v>
      </c>
      <c r="O61" s="221"/>
      <c r="P61" s="221"/>
    </row>
    <row r="62" spans="1:16" ht="28.5" customHeight="1" x14ac:dyDescent="0.25">
      <c r="A62" s="274">
        <v>6</v>
      </c>
      <c r="B62" s="275" t="s">
        <v>194</v>
      </c>
      <c r="C62" s="229"/>
      <c r="D62" s="273">
        <v>1</v>
      </c>
      <c r="E62" s="268"/>
      <c r="F62" s="225"/>
      <c r="G62" s="219">
        <v>3</v>
      </c>
      <c r="H62" s="220">
        <v>2</v>
      </c>
      <c r="I62" s="220"/>
      <c r="J62" s="220"/>
      <c r="K62" s="220"/>
      <c r="L62" s="220"/>
      <c r="M62" s="220">
        <v>72</v>
      </c>
      <c r="N62" s="221">
        <v>13</v>
      </c>
      <c r="O62" s="221"/>
      <c r="P62" s="221"/>
    </row>
    <row r="63" spans="1:16" ht="20.25" customHeight="1" x14ac:dyDescent="0.25">
      <c r="A63" s="276">
        <v>7</v>
      </c>
      <c r="B63" s="226" t="s">
        <v>225</v>
      </c>
      <c r="C63" s="264" t="s">
        <v>226</v>
      </c>
      <c r="D63" s="277">
        <v>2</v>
      </c>
      <c r="E63" s="245" t="s">
        <v>227</v>
      </c>
      <c r="F63" s="217" t="s">
        <v>228</v>
      </c>
      <c r="G63" s="219">
        <v>1</v>
      </c>
      <c r="H63" s="220"/>
      <c r="I63" s="220">
        <v>2</v>
      </c>
      <c r="J63" s="220"/>
      <c r="K63" s="220"/>
      <c r="L63" s="220"/>
      <c r="M63" s="220">
        <v>72</v>
      </c>
      <c r="N63" s="221"/>
      <c r="O63" s="221">
        <v>12</v>
      </c>
      <c r="P63" s="221"/>
    </row>
    <row r="64" spans="1:16" ht="17.25" customHeight="1" x14ac:dyDescent="0.25">
      <c r="A64" s="278"/>
      <c r="B64" s="228"/>
      <c r="C64" s="265"/>
      <c r="D64" s="279"/>
      <c r="E64" s="268"/>
      <c r="F64" s="225"/>
      <c r="G64" s="219">
        <v>2</v>
      </c>
      <c r="H64" s="220">
        <v>2</v>
      </c>
      <c r="I64" s="220"/>
      <c r="J64" s="220"/>
      <c r="K64" s="220"/>
      <c r="L64" s="220"/>
      <c r="M64" s="220">
        <v>72</v>
      </c>
      <c r="N64" s="221">
        <v>13</v>
      </c>
      <c r="O64" s="221"/>
      <c r="P64" s="221"/>
    </row>
    <row r="65" spans="1:17" ht="17.25" customHeight="1" x14ac:dyDescent="0.25">
      <c r="A65" s="278"/>
      <c r="B65" s="228"/>
      <c r="C65" s="265"/>
      <c r="D65" s="280"/>
      <c r="E65" s="268"/>
      <c r="F65" s="225"/>
      <c r="G65" s="219">
        <v>3</v>
      </c>
      <c r="H65" s="220"/>
      <c r="I65" s="220">
        <v>2</v>
      </c>
      <c r="J65" s="220"/>
      <c r="K65" s="220"/>
      <c r="L65" s="220"/>
      <c r="M65" s="220">
        <v>72</v>
      </c>
      <c r="N65" s="221"/>
      <c r="O65" s="221">
        <v>12</v>
      </c>
      <c r="P65" s="221"/>
    </row>
    <row r="66" spans="1:17" x14ac:dyDescent="0.25">
      <c r="A66" s="281" t="s">
        <v>29</v>
      </c>
      <c r="B66" s="281"/>
      <c r="C66" s="281"/>
      <c r="D66" s="281"/>
      <c r="E66" s="281"/>
      <c r="F66" s="281"/>
      <c r="G66" s="260">
        <f>COUNT(G50:G65)</f>
        <v>16</v>
      </c>
      <c r="H66" s="261">
        <f>SUM(H50:H65)</f>
        <v>19</v>
      </c>
      <c r="I66" s="261">
        <f>SUM(I50:I65)</f>
        <v>10</v>
      </c>
      <c r="J66" s="261">
        <f>SUM(J50:J65)</f>
        <v>2</v>
      </c>
      <c r="K66" s="261">
        <f>SUM(K50:K65)</f>
        <v>0</v>
      </c>
      <c r="L66" s="261">
        <f>SUM(L50:L65)</f>
        <v>0</v>
      </c>
      <c r="M66" s="261">
        <f>SUM(M50:M65)</f>
        <v>1152</v>
      </c>
      <c r="N66" s="221"/>
      <c r="O66" s="221"/>
      <c r="P66" s="221"/>
    </row>
    <row r="67" spans="1:17" x14ac:dyDescent="0.25">
      <c r="A67" s="282" t="s">
        <v>53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21"/>
      <c r="O67" s="221"/>
      <c r="P67" s="221"/>
    </row>
    <row r="68" spans="1:17" ht="17.25" customHeight="1" x14ac:dyDescent="0.25">
      <c r="A68" s="236">
        <v>1</v>
      </c>
      <c r="B68" s="214" t="s">
        <v>54</v>
      </c>
      <c r="C68" s="241" t="s">
        <v>15</v>
      </c>
      <c r="D68" s="218">
        <v>3</v>
      </c>
      <c r="E68" s="241" t="s">
        <v>55</v>
      </c>
      <c r="F68" s="241" t="s">
        <v>56</v>
      </c>
      <c r="G68" s="219">
        <v>4</v>
      </c>
      <c r="H68" s="220"/>
      <c r="I68" s="220"/>
      <c r="J68" s="220">
        <v>4</v>
      </c>
      <c r="K68" s="220"/>
      <c r="L68" s="220"/>
      <c r="M68" s="220">
        <v>144</v>
      </c>
      <c r="N68" s="221"/>
      <c r="O68" s="221"/>
      <c r="P68" s="221">
        <v>10</v>
      </c>
    </row>
    <row r="69" spans="1:17" ht="16.5" customHeight="1" x14ac:dyDescent="0.25">
      <c r="A69" s="236"/>
      <c r="B69" s="214"/>
      <c r="C69" s="241"/>
      <c r="D69" s="218"/>
      <c r="E69" s="241"/>
      <c r="F69" s="241"/>
      <c r="G69" s="219">
        <v>5</v>
      </c>
      <c r="H69" s="220"/>
      <c r="I69" s="220"/>
      <c r="J69" s="220">
        <v>4</v>
      </c>
      <c r="K69" s="220"/>
      <c r="L69" s="220"/>
      <c r="M69" s="220">
        <v>144</v>
      </c>
      <c r="N69" s="221"/>
      <c r="O69" s="221"/>
      <c r="P69" s="221">
        <v>10</v>
      </c>
    </row>
    <row r="70" spans="1:17" x14ac:dyDescent="0.25">
      <c r="A70" s="236"/>
      <c r="B70" s="214"/>
      <c r="C70" s="241"/>
      <c r="D70" s="218"/>
      <c r="E70" s="241"/>
      <c r="F70" s="241"/>
      <c r="G70" s="219">
        <v>6</v>
      </c>
      <c r="H70" s="220">
        <v>2</v>
      </c>
      <c r="I70" s="220"/>
      <c r="J70" s="220"/>
      <c r="K70" s="220"/>
      <c r="L70" s="220"/>
      <c r="M70" s="220">
        <v>72</v>
      </c>
      <c r="N70" s="221">
        <v>13</v>
      </c>
      <c r="O70" s="221"/>
      <c r="P70" s="221"/>
    </row>
    <row r="71" spans="1:17" x14ac:dyDescent="0.25">
      <c r="A71" s="281" t="s">
        <v>29</v>
      </c>
      <c r="B71" s="281"/>
      <c r="C71" s="281"/>
      <c r="D71" s="281"/>
      <c r="E71" s="281"/>
      <c r="F71" s="281"/>
      <c r="G71" s="260">
        <v>2</v>
      </c>
      <c r="H71" s="261">
        <f>SUM(H68:H70)</f>
        <v>2</v>
      </c>
      <c r="I71" s="261">
        <f>SUM(I68:I70)</f>
        <v>0</v>
      </c>
      <c r="J71" s="261">
        <f t="shared" ref="J71:M71" si="0">SUM(J68:J70)</f>
        <v>8</v>
      </c>
      <c r="K71" s="261">
        <f t="shared" si="0"/>
        <v>0</v>
      </c>
      <c r="L71" s="261">
        <f t="shared" si="0"/>
        <v>0</v>
      </c>
      <c r="M71" s="261">
        <f t="shared" si="0"/>
        <v>360</v>
      </c>
      <c r="N71" s="221">
        <v>13</v>
      </c>
      <c r="O71" s="221"/>
      <c r="P71" s="221"/>
    </row>
    <row r="72" spans="1:17" s="29" customFormat="1" x14ac:dyDescent="0.25">
      <c r="A72" s="283" t="s">
        <v>57</v>
      </c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52"/>
      <c r="O72" s="52"/>
      <c r="P72" s="52"/>
      <c r="Q72" s="201"/>
    </row>
    <row r="73" spans="1:17" ht="18.75" customHeight="1" x14ac:dyDescent="0.25">
      <c r="A73" s="213">
        <v>1</v>
      </c>
      <c r="B73" s="232" t="s">
        <v>137</v>
      </c>
      <c r="C73" s="217" t="s">
        <v>58</v>
      </c>
      <c r="D73" s="244">
        <v>1</v>
      </c>
      <c r="E73" s="217" t="s">
        <v>59</v>
      </c>
      <c r="F73" s="217" t="s">
        <v>60</v>
      </c>
      <c r="G73" s="219">
        <v>1</v>
      </c>
      <c r="H73" s="220">
        <v>2</v>
      </c>
      <c r="I73" s="220"/>
      <c r="J73" s="220"/>
      <c r="K73" s="220"/>
      <c r="L73" s="220"/>
      <c r="M73" s="220">
        <v>72</v>
      </c>
      <c r="N73" s="221">
        <v>13</v>
      </c>
      <c r="O73" s="221"/>
      <c r="P73" s="221"/>
    </row>
    <row r="74" spans="1:17" ht="20.25" customHeight="1" x14ac:dyDescent="0.25">
      <c r="A74" s="227"/>
      <c r="B74" s="267"/>
      <c r="C74" s="225"/>
      <c r="D74" s="244">
        <v>1</v>
      </c>
      <c r="E74" s="225"/>
      <c r="F74" s="225"/>
      <c r="G74" s="219">
        <v>2</v>
      </c>
      <c r="H74" s="220">
        <v>2</v>
      </c>
      <c r="I74" s="220"/>
      <c r="J74" s="220"/>
      <c r="K74" s="220"/>
      <c r="L74" s="220"/>
      <c r="M74" s="220">
        <v>72</v>
      </c>
      <c r="N74" s="221">
        <v>13</v>
      </c>
      <c r="O74" s="221"/>
      <c r="P74" s="221"/>
    </row>
    <row r="75" spans="1:17" ht="23.25" customHeight="1" x14ac:dyDescent="0.25">
      <c r="A75" s="222"/>
      <c r="B75" s="233"/>
      <c r="C75" s="235"/>
      <c r="D75" s="244">
        <v>1</v>
      </c>
      <c r="E75" s="235"/>
      <c r="F75" s="235"/>
      <c r="G75" s="219">
        <v>3</v>
      </c>
      <c r="H75" s="220">
        <v>2</v>
      </c>
      <c r="I75" s="220"/>
      <c r="J75" s="220"/>
      <c r="K75" s="220"/>
      <c r="L75" s="220"/>
      <c r="M75" s="220">
        <v>72</v>
      </c>
      <c r="N75" s="221">
        <v>13</v>
      </c>
      <c r="O75" s="221"/>
      <c r="P75" s="221"/>
    </row>
    <row r="76" spans="1:17" ht="52.5" customHeight="1" x14ac:dyDescent="0.25">
      <c r="A76" s="248">
        <v>2</v>
      </c>
      <c r="B76" s="200" t="s">
        <v>157</v>
      </c>
      <c r="C76" s="284" t="s">
        <v>158</v>
      </c>
      <c r="D76" s="244">
        <v>1</v>
      </c>
      <c r="E76" s="284" t="s">
        <v>159</v>
      </c>
      <c r="F76" s="284" t="s">
        <v>160</v>
      </c>
      <c r="G76" s="219">
        <v>5</v>
      </c>
      <c r="H76" s="220">
        <v>8</v>
      </c>
      <c r="I76" s="220"/>
      <c r="J76" s="220"/>
      <c r="K76" s="220"/>
      <c r="L76" s="220"/>
      <c r="M76" s="220">
        <v>288</v>
      </c>
      <c r="N76" s="221">
        <v>13</v>
      </c>
      <c r="O76" s="221"/>
      <c r="P76" s="221"/>
    </row>
    <row r="77" spans="1:17" ht="38.25" x14ac:dyDescent="0.25">
      <c r="A77" s="248">
        <v>3</v>
      </c>
      <c r="B77" s="200" t="s">
        <v>288</v>
      </c>
      <c r="C77" s="217" t="s">
        <v>58</v>
      </c>
      <c r="D77" s="244">
        <v>1</v>
      </c>
      <c r="E77" s="284" t="s">
        <v>139</v>
      </c>
      <c r="F77" s="284" t="s">
        <v>289</v>
      </c>
      <c r="G77" s="219">
        <v>4</v>
      </c>
      <c r="H77" s="220">
        <v>2</v>
      </c>
      <c r="I77" s="220"/>
      <c r="J77" s="220"/>
      <c r="K77" s="220"/>
      <c r="L77" s="220"/>
      <c r="M77" s="220">
        <v>72</v>
      </c>
      <c r="N77" s="221">
        <v>13</v>
      </c>
      <c r="O77" s="221"/>
      <c r="P77" s="221"/>
    </row>
    <row r="78" spans="1:17" ht="32.25" customHeight="1" x14ac:dyDescent="0.25">
      <c r="A78" s="248">
        <v>4</v>
      </c>
      <c r="B78" s="200" t="s">
        <v>187</v>
      </c>
      <c r="C78" s="225"/>
      <c r="D78" s="244">
        <v>1</v>
      </c>
      <c r="E78" s="284" t="s">
        <v>188</v>
      </c>
      <c r="F78" s="284" t="s">
        <v>290</v>
      </c>
      <c r="G78" s="219">
        <v>5</v>
      </c>
      <c r="H78" s="220">
        <v>8</v>
      </c>
      <c r="I78" s="220"/>
      <c r="J78" s="220"/>
      <c r="K78" s="220"/>
      <c r="L78" s="220"/>
      <c r="M78" s="220">
        <v>288</v>
      </c>
      <c r="N78" s="221">
        <v>13</v>
      </c>
      <c r="O78" s="221"/>
      <c r="P78" s="221"/>
    </row>
    <row r="79" spans="1:17" ht="38.25" customHeight="1" x14ac:dyDescent="0.25">
      <c r="A79" s="248">
        <v>5</v>
      </c>
      <c r="B79" s="200" t="s">
        <v>291</v>
      </c>
      <c r="C79" s="235"/>
      <c r="D79" s="244">
        <v>1</v>
      </c>
      <c r="E79" s="284" t="s">
        <v>292</v>
      </c>
      <c r="F79" s="284" t="s">
        <v>293</v>
      </c>
      <c r="G79" s="219">
        <v>6</v>
      </c>
      <c r="H79" s="220">
        <v>2</v>
      </c>
      <c r="I79" s="220"/>
      <c r="J79" s="220"/>
      <c r="K79" s="220"/>
      <c r="L79" s="220"/>
      <c r="M79" s="220">
        <v>72</v>
      </c>
      <c r="N79" s="221">
        <v>13</v>
      </c>
      <c r="O79" s="221"/>
      <c r="P79" s="221"/>
    </row>
    <row r="80" spans="1:17" x14ac:dyDescent="0.25">
      <c r="A80" s="285" t="s">
        <v>29</v>
      </c>
      <c r="B80" s="285"/>
      <c r="C80" s="285"/>
      <c r="D80" s="285"/>
      <c r="E80" s="285"/>
      <c r="F80" s="285"/>
      <c r="G80" s="260">
        <f>COUNT(G73:G79)</f>
        <v>7</v>
      </c>
      <c r="H80" s="286">
        <f>SUM(H73:H79)</f>
        <v>26</v>
      </c>
      <c r="I80" s="287"/>
      <c r="J80" s="287"/>
      <c r="K80" s="287"/>
      <c r="L80" s="287"/>
      <c r="M80" s="286">
        <f>SUM(M73:M79)</f>
        <v>936</v>
      </c>
      <c r="N80" s="221"/>
      <c r="O80" s="221"/>
      <c r="P80" s="221"/>
    </row>
    <row r="81" spans="1:17" s="29" customFormat="1" x14ac:dyDescent="0.25">
      <c r="A81" s="288" t="s">
        <v>294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52"/>
      <c r="O81" s="52"/>
      <c r="P81" s="52"/>
      <c r="Q81" s="201"/>
    </row>
    <row r="82" spans="1:17" ht="18.75" customHeight="1" x14ac:dyDescent="0.25">
      <c r="A82" s="236">
        <v>1</v>
      </c>
      <c r="B82" s="214" t="s">
        <v>210</v>
      </c>
      <c r="C82" s="238" t="s">
        <v>61</v>
      </c>
      <c r="D82" s="289">
        <v>4</v>
      </c>
      <c r="E82" s="241" t="s">
        <v>234</v>
      </c>
      <c r="F82" s="241"/>
      <c r="G82" s="290">
        <v>1</v>
      </c>
      <c r="H82" s="220"/>
      <c r="I82" s="220"/>
      <c r="J82" s="220"/>
      <c r="K82" s="220">
        <v>4</v>
      </c>
      <c r="L82" s="220"/>
      <c r="M82" s="220">
        <v>144</v>
      </c>
      <c r="N82" s="221"/>
      <c r="O82" s="221"/>
      <c r="P82" s="221">
        <v>10</v>
      </c>
    </row>
    <row r="83" spans="1:17" ht="20.25" customHeight="1" x14ac:dyDescent="0.25">
      <c r="A83" s="236"/>
      <c r="B83" s="214"/>
      <c r="C83" s="238"/>
      <c r="D83" s="289"/>
      <c r="E83" s="241"/>
      <c r="F83" s="241"/>
      <c r="G83" s="219">
        <v>2</v>
      </c>
      <c r="H83" s="220"/>
      <c r="I83" s="220"/>
      <c r="J83" s="220">
        <v>4</v>
      </c>
      <c r="K83" s="220"/>
      <c r="L83" s="220"/>
      <c r="M83" s="220">
        <v>144</v>
      </c>
      <c r="N83" s="221"/>
      <c r="O83" s="221"/>
      <c r="P83" s="221">
        <v>10</v>
      </c>
    </row>
    <row r="84" spans="1:17" ht="20.25" customHeight="1" x14ac:dyDescent="0.25">
      <c r="A84" s="236"/>
      <c r="B84" s="214"/>
      <c r="C84" s="238"/>
      <c r="D84" s="289"/>
      <c r="E84" s="241"/>
      <c r="F84" s="241"/>
      <c r="G84" s="219">
        <v>3</v>
      </c>
      <c r="H84" s="220"/>
      <c r="I84" s="220">
        <v>4</v>
      </c>
      <c r="J84" s="220"/>
      <c r="K84" s="220"/>
      <c r="L84" s="220"/>
      <c r="M84" s="220">
        <v>144</v>
      </c>
      <c r="N84" s="221"/>
      <c r="O84" s="221">
        <v>12</v>
      </c>
      <c r="P84" s="221"/>
    </row>
    <row r="85" spans="1:17" ht="23.25" customHeight="1" x14ac:dyDescent="0.25">
      <c r="A85" s="236"/>
      <c r="B85" s="214"/>
      <c r="C85" s="238"/>
      <c r="D85" s="289"/>
      <c r="E85" s="241"/>
      <c r="F85" s="241"/>
      <c r="G85" s="219">
        <v>5</v>
      </c>
      <c r="H85" s="220">
        <v>2</v>
      </c>
      <c r="I85" s="220"/>
      <c r="J85" s="220"/>
      <c r="K85" s="220"/>
      <c r="L85" s="220"/>
      <c r="M85" s="220">
        <v>72</v>
      </c>
      <c r="N85" s="221">
        <v>13</v>
      </c>
      <c r="O85" s="221"/>
      <c r="P85" s="221"/>
    </row>
    <row r="86" spans="1:17" ht="20.25" customHeight="1" x14ac:dyDescent="0.25">
      <c r="A86" s="236">
        <v>2</v>
      </c>
      <c r="B86" s="214" t="s">
        <v>62</v>
      </c>
      <c r="C86" s="238" t="s">
        <v>19</v>
      </c>
      <c r="D86" s="289">
        <v>2</v>
      </c>
      <c r="E86" s="239" t="s">
        <v>63</v>
      </c>
      <c r="F86" s="218" t="s">
        <v>64</v>
      </c>
      <c r="G86" s="219" t="s">
        <v>65</v>
      </c>
      <c r="H86" s="220">
        <v>1</v>
      </c>
      <c r="I86" s="220"/>
      <c r="J86" s="220"/>
      <c r="K86" s="220"/>
      <c r="L86" s="220"/>
      <c r="M86" s="220">
        <v>36</v>
      </c>
      <c r="N86" s="221">
        <v>13</v>
      </c>
      <c r="O86" s="221"/>
      <c r="P86" s="221"/>
    </row>
    <row r="87" spans="1:17" x14ac:dyDescent="0.25">
      <c r="A87" s="236"/>
      <c r="B87" s="214"/>
      <c r="C87" s="238"/>
      <c r="D87" s="289"/>
      <c r="E87" s="239"/>
      <c r="F87" s="218"/>
      <c r="G87" s="219" t="s">
        <v>66</v>
      </c>
      <c r="H87" s="220">
        <v>1</v>
      </c>
      <c r="I87" s="220"/>
      <c r="J87" s="220"/>
      <c r="K87" s="220"/>
      <c r="L87" s="220"/>
      <c r="M87" s="220">
        <v>36</v>
      </c>
      <c r="N87" s="221">
        <v>13</v>
      </c>
      <c r="O87" s="221"/>
      <c r="P87" s="221"/>
    </row>
    <row r="88" spans="1:17" x14ac:dyDescent="0.25">
      <c r="A88" s="236"/>
      <c r="B88" s="214"/>
      <c r="C88" s="238"/>
      <c r="D88" s="289"/>
      <c r="E88" s="239"/>
      <c r="F88" s="218"/>
      <c r="G88" s="219" t="s">
        <v>70</v>
      </c>
      <c r="H88" s="220">
        <v>1</v>
      </c>
      <c r="I88" s="220"/>
      <c r="J88" s="220"/>
      <c r="K88" s="220"/>
      <c r="L88" s="220"/>
      <c r="M88" s="220">
        <v>36</v>
      </c>
      <c r="N88" s="221">
        <v>13</v>
      </c>
      <c r="O88" s="221"/>
      <c r="P88" s="221"/>
    </row>
    <row r="89" spans="1:17" x14ac:dyDescent="0.25">
      <c r="A89" s="236"/>
      <c r="B89" s="214"/>
      <c r="C89" s="238"/>
      <c r="D89" s="289"/>
      <c r="E89" s="239"/>
      <c r="F89" s="218"/>
      <c r="G89" s="219" t="s">
        <v>67</v>
      </c>
      <c r="H89" s="220"/>
      <c r="I89" s="220">
        <v>1</v>
      </c>
      <c r="J89" s="220"/>
      <c r="K89" s="220"/>
      <c r="L89" s="220"/>
      <c r="M89" s="220">
        <v>36</v>
      </c>
      <c r="N89" s="221"/>
      <c r="O89" s="221">
        <v>12</v>
      </c>
      <c r="P89" s="221"/>
    </row>
    <row r="90" spans="1:17" x14ac:dyDescent="0.25">
      <c r="A90" s="236"/>
      <c r="B90" s="214"/>
      <c r="C90" s="238"/>
      <c r="D90" s="289"/>
      <c r="E90" s="239"/>
      <c r="F90" s="218"/>
      <c r="G90" s="219" t="s">
        <v>68</v>
      </c>
      <c r="H90" s="220"/>
      <c r="I90" s="220">
        <v>1</v>
      </c>
      <c r="J90" s="220"/>
      <c r="K90" s="220"/>
      <c r="L90" s="220"/>
      <c r="M90" s="220">
        <v>36</v>
      </c>
      <c r="N90" s="221"/>
      <c r="O90" s="221">
        <v>12</v>
      </c>
      <c r="P90" s="221"/>
    </row>
    <row r="91" spans="1:17" x14ac:dyDescent="0.25">
      <c r="A91" s="236"/>
      <c r="B91" s="214"/>
      <c r="C91" s="238"/>
      <c r="D91" s="289"/>
      <c r="E91" s="239"/>
      <c r="F91" s="218"/>
      <c r="G91" s="219" t="s">
        <v>69</v>
      </c>
      <c r="H91" s="220"/>
      <c r="I91" s="220">
        <v>1</v>
      </c>
      <c r="J91" s="220"/>
      <c r="K91" s="220"/>
      <c r="L91" s="220"/>
      <c r="M91" s="220">
        <v>36</v>
      </c>
      <c r="N91" s="221"/>
      <c r="O91" s="221">
        <v>12</v>
      </c>
      <c r="P91" s="221"/>
    </row>
    <row r="92" spans="1:17" ht="17.25" customHeight="1" x14ac:dyDescent="0.25">
      <c r="A92" s="236"/>
      <c r="B92" s="214"/>
      <c r="C92" s="238" t="s">
        <v>15</v>
      </c>
      <c r="D92" s="289"/>
      <c r="E92" s="218" t="s">
        <v>38</v>
      </c>
      <c r="F92" s="218"/>
      <c r="G92" s="219" t="s">
        <v>65</v>
      </c>
      <c r="H92" s="220">
        <v>1</v>
      </c>
      <c r="I92" s="220"/>
      <c r="J92" s="220"/>
      <c r="K92" s="220"/>
      <c r="L92" s="220"/>
      <c r="M92" s="220">
        <v>36</v>
      </c>
      <c r="N92" s="221">
        <v>13</v>
      </c>
      <c r="O92" s="221"/>
      <c r="P92" s="221"/>
    </row>
    <row r="93" spans="1:17" x14ac:dyDescent="0.25">
      <c r="A93" s="236"/>
      <c r="B93" s="214"/>
      <c r="C93" s="238"/>
      <c r="D93" s="289"/>
      <c r="E93" s="218"/>
      <c r="F93" s="218"/>
      <c r="G93" s="219" t="s">
        <v>66</v>
      </c>
      <c r="H93" s="220">
        <v>1</v>
      </c>
      <c r="I93" s="220"/>
      <c r="J93" s="220"/>
      <c r="K93" s="220"/>
      <c r="L93" s="220"/>
      <c r="M93" s="220">
        <v>36</v>
      </c>
      <c r="N93" s="221">
        <v>13</v>
      </c>
      <c r="O93" s="221"/>
      <c r="P93" s="221"/>
    </row>
    <row r="94" spans="1:17" x14ac:dyDescent="0.25">
      <c r="A94" s="236"/>
      <c r="B94" s="214"/>
      <c r="C94" s="238"/>
      <c r="D94" s="289"/>
      <c r="E94" s="218"/>
      <c r="F94" s="218"/>
      <c r="G94" s="219" t="s">
        <v>70</v>
      </c>
      <c r="H94" s="220">
        <v>1</v>
      </c>
      <c r="I94" s="220"/>
      <c r="J94" s="220"/>
      <c r="K94" s="220"/>
      <c r="L94" s="220"/>
      <c r="M94" s="220">
        <v>36</v>
      </c>
      <c r="N94" s="221">
        <v>13</v>
      </c>
      <c r="O94" s="221"/>
      <c r="P94" s="221"/>
    </row>
    <row r="95" spans="1:17" x14ac:dyDescent="0.25">
      <c r="A95" s="236"/>
      <c r="B95" s="214"/>
      <c r="C95" s="238"/>
      <c r="D95" s="289"/>
      <c r="E95" s="218"/>
      <c r="F95" s="218"/>
      <c r="G95" s="219" t="s">
        <v>67</v>
      </c>
      <c r="H95" s="220"/>
      <c r="I95" s="220">
        <v>1</v>
      </c>
      <c r="J95" s="220"/>
      <c r="K95" s="220"/>
      <c r="L95" s="220"/>
      <c r="M95" s="220">
        <v>36</v>
      </c>
      <c r="N95" s="221"/>
      <c r="O95" s="221">
        <v>12</v>
      </c>
      <c r="P95" s="221"/>
    </row>
    <row r="96" spans="1:17" x14ac:dyDescent="0.25">
      <c r="A96" s="236"/>
      <c r="B96" s="214"/>
      <c r="C96" s="238"/>
      <c r="D96" s="289"/>
      <c r="E96" s="218"/>
      <c r="F96" s="218"/>
      <c r="G96" s="219" t="s">
        <v>68</v>
      </c>
      <c r="H96" s="220"/>
      <c r="I96" s="220">
        <v>1</v>
      </c>
      <c r="J96" s="220"/>
      <c r="K96" s="220"/>
      <c r="L96" s="220"/>
      <c r="M96" s="220">
        <v>36</v>
      </c>
      <c r="N96" s="221"/>
      <c r="O96" s="221">
        <v>12</v>
      </c>
      <c r="P96" s="221"/>
    </row>
    <row r="97" spans="1:16" x14ac:dyDescent="0.25">
      <c r="A97" s="236"/>
      <c r="B97" s="214"/>
      <c r="C97" s="238"/>
      <c r="D97" s="289"/>
      <c r="E97" s="218"/>
      <c r="F97" s="218"/>
      <c r="G97" s="219" t="s">
        <v>69</v>
      </c>
      <c r="H97" s="220"/>
      <c r="I97" s="220">
        <v>1</v>
      </c>
      <c r="J97" s="220"/>
      <c r="K97" s="220"/>
      <c r="L97" s="220"/>
      <c r="M97" s="220">
        <v>36</v>
      </c>
      <c r="N97" s="221"/>
      <c r="O97" s="221">
        <v>12</v>
      </c>
      <c r="P97" s="221"/>
    </row>
    <row r="98" spans="1:16" ht="18" customHeight="1" x14ac:dyDescent="0.25">
      <c r="A98" s="236"/>
      <c r="B98" s="214"/>
      <c r="C98" s="264" t="s">
        <v>39</v>
      </c>
      <c r="D98" s="289"/>
      <c r="E98" s="218" t="s">
        <v>40</v>
      </c>
      <c r="F98" s="218"/>
      <c r="G98" s="219" t="s">
        <v>65</v>
      </c>
      <c r="H98" s="220">
        <v>2</v>
      </c>
      <c r="I98" s="220"/>
      <c r="J98" s="220"/>
      <c r="K98" s="220"/>
      <c r="L98" s="220"/>
      <c r="M98" s="220">
        <v>72</v>
      </c>
      <c r="N98" s="221">
        <v>13</v>
      </c>
      <c r="O98" s="221"/>
      <c r="P98" s="221"/>
    </row>
    <row r="99" spans="1:16" ht="18" customHeight="1" x14ac:dyDescent="0.25">
      <c r="A99" s="236"/>
      <c r="B99" s="214"/>
      <c r="C99" s="265"/>
      <c r="D99" s="289"/>
      <c r="E99" s="218"/>
      <c r="F99" s="218"/>
      <c r="G99" s="219" t="s">
        <v>66</v>
      </c>
      <c r="H99" s="220">
        <v>2</v>
      </c>
      <c r="I99" s="220"/>
      <c r="J99" s="220"/>
      <c r="K99" s="220"/>
      <c r="L99" s="220"/>
      <c r="M99" s="220">
        <v>72</v>
      </c>
      <c r="N99" s="221">
        <v>13</v>
      </c>
      <c r="O99" s="221"/>
      <c r="P99" s="221"/>
    </row>
    <row r="100" spans="1:16" ht="15" customHeight="1" x14ac:dyDescent="0.25">
      <c r="A100" s="236"/>
      <c r="B100" s="214"/>
      <c r="C100" s="291"/>
      <c r="D100" s="289"/>
      <c r="E100" s="218"/>
      <c r="F100" s="218"/>
      <c r="G100" s="219" t="s">
        <v>70</v>
      </c>
      <c r="H100" s="220">
        <v>2</v>
      </c>
      <c r="I100" s="220"/>
      <c r="J100" s="220"/>
      <c r="K100" s="220"/>
      <c r="L100" s="220"/>
      <c r="M100" s="220">
        <v>72</v>
      </c>
      <c r="N100" s="221">
        <v>13</v>
      </c>
      <c r="O100" s="221"/>
      <c r="P100" s="221"/>
    </row>
    <row r="101" spans="1:16" ht="27" customHeight="1" x14ac:dyDescent="0.25">
      <c r="A101" s="236"/>
      <c r="B101" s="214"/>
      <c r="C101" s="264" t="s">
        <v>231</v>
      </c>
      <c r="D101" s="289"/>
      <c r="E101" s="218"/>
      <c r="F101" s="218"/>
      <c r="G101" s="219" t="s">
        <v>67</v>
      </c>
      <c r="H101" s="220"/>
      <c r="I101" s="220">
        <v>2</v>
      </c>
      <c r="J101" s="220"/>
      <c r="K101" s="220"/>
      <c r="L101" s="220"/>
      <c r="M101" s="220">
        <v>72</v>
      </c>
      <c r="N101" s="221"/>
      <c r="O101" s="221">
        <v>12</v>
      </c>
      <c r="P101" s="221"/>
    </row>
    <row r="102" spans="1:16" x14ac:dyDescent="0.25">
      <c r="A102" s="236"/>
      <c r="B102" s="214"/>
      <c r="C102" s="265"/>
      <c r="D102" s="289"/>
      <c r="E102" s="218"/>
      <c r="F102" s="218"/>
      <c r="G102" s="219" t="s">
        <v>68</v>
      </c>
      <c r="H102" s="220"/>
      <c r="I102" s="220">
        <v>2</v>
      </c>
      <c r="J102" s="220"/>
      <c r="K102" s="220"/>
      <c r="L102" s="220"/>
      <c r="M102" s="220">
        <v>72</v>
      </c>
      <c r="N102" s="221"/>
      <c r="O102" s="221">
        <v>12</v>
      </c>
      <c r="P102" s="221"/>
    </row>
    <row r="103" spans="1:16" x14ac:dyDescent="0.25">
      <c r="A103" s="236"/>
      <c r="B103" s="214"/>
      <c r="C103" s="291"/>
      <c r="D103" s="289"/>
      <c r="E103" s="218"/>
      <c r="F103" s="218"/>
      <c r="G103" s="219" t="s">
        <v>69</v>
      </c>
      <c r="H103" s="220"/>
      <c r="I103" s="220">
        <v>2</v>
      </c>
      <c r="J103" s="220"/>
      <c r="K103" s="220"/>
      <c r="L103" s="220"/>
      <c r="M103" s="220">
        <v>72</v>
      </c>
      <c r="N103" s="221"/>
      <c r="O103" s="221">
        <v>12</v>
      </c>
      <c r="P103" s="221"/>
    </row>
    <row r="104" spans="1:16" ht="18" customHeight="1" x14ac:dyDescent="0.25">
      <c r="A104" s="236"/>
      <c r="B104" s="214"/>
      <c r="C104" s="264" t="s">
        <v>73</v>
      </c>
      <c r="D104" s="289"/>
      <c r="E104" s="239" t="s">
        <v>71</v>
      </c>
      <c r="F104" s="218"/>
      <c r="G104" s="219" t="s">
        <v>65</v>
      </c>
      <c r="H104" s="220">
        <v>1</v>
      </c>
      <c r="I104" s="220"/>
      <c r="J104" s="220"/>
      <c r="K104" s="220"/>
      <c r="L104" s="220"/>
      <c r="M104" s="220">
        <v>36</v>
      </c>
      <c r="N104" s="221">
        <v>13</v>
      </c>
      <c r="O104" s="221"/>
      <c r="P104" s="221"/>
    </row>
    <row r="105" spans="1:16" ht="17.25" customHeight="1" x14ac:dyDescent="0.25">
      <c r="A105" s="236"/>
      <c r="B105" s="214"/>
      <c r="C105" s="265"/>
      <c r="D105" s="289"/>
      <c r="E105" s="239"/>
      <c r="F105" s="218"/>
      <c r="G105" s="219" t="s">
        <v>66</v>
      </c>
      <c r="H105" s="220">
        <v>1</v>
      </c>
      <c r="I105" s="220"/>
      <c r="J105" s="220"/>
      <c r="K105" s="220"/>
      <c r="L105" s="220"/>
      <c r="M105" s="220">
        <v>36</v>
      </c>
      <c r="N105" s="221">
        <v>13</v>
      </c>
      <c r="O105" s="221"/>
      <c r="P105" s="221"/>
    </row>
    <row r="106" spans="1:16" ht="16.5" customHeight="1" x14ac:dyDescent="0.25">
      <c r="A106" s="236"/>
      <c r="B106" s="214"/>
      <c r="C106" s="265"/>
      <c r="D106" s="289"/>
      <c r="E106" s="239"/>
      <c r="F106" s="218"/>
      <c r="G106" s="219" t="s">
        <v>70</v>
      </c>
      <c r="H106" s="220">
        <v>1</v>
      </c>
      <c r="I106" s="220"/>
      <c r="J106" s="220"/>
      <c r="K106" s="220"/>
      <c r="L106" s="220"/>
      <c r="M106" s="220">
        <v>36</v>
      </c>
      <c r="N106" s="221">
        <v>13</v>
      </c>
      <c r="O106" s="221"/>
      <c r="P106" s="221"/>
    </row>
    <row r="107" spans="1:16" x14ac:dyDescent="0.25">
      <c r="A107" s="236"/>
      <c r="B107" s="214"/>
      <c r="C107" s="265"/>
      <c r="D107" s="289"/>
      <c r="E107" s="239"/>
      <c r="F107" s="218"/>
      <c r="G107" s="219" t="s">
        <v>67</v>
      </c>
      <c r="H107" s="220"/>
      <c r="I107" s="220">
        <v>1</v>
      </c>
      <c r="J107" s="220"/>
      <c r="K107" s="220"/>
      <c r="L107" s="220"/>
      <c r="M107" s="220">
        <v>36</v>
      </c>
      <c r="N107" s="221"/>
      <c r="O107" s="221">
        <v>12</v>
      </c>
      <c r="P107" s="221"/>
    </row>
    <row r="108" spans="1:16" x14ac:dyDescent="0.25">
      <c r="A108" s="236"/>
      <c r="B108" s="214"/>
      <c r="C108" s="265"/>
      <c r="D108" s="289"/>
      <c r="E108" s="239"/>
      <c r="F108" s="218"/>
      <c r="G108" s="219" t="s">
        <v>68</v>
      </c>
      <c r="H108" s="220"/>
      <c r="I108" s="220">
        <v>1</v>
      </c>
      <c r="J108" s="220"/>
      <c r="K108" s="220"/>
      <c r="L108" s="220"/>
      <c r="M108" s="220">
        <v>36</v>
      </c>
      <c r="N108" s="221"/>
      <c r="O108" s="221">
        <v>12</v>
      </c>
      <c r="P108" s="221"/>
    </row>
    <row r="109" spans="1:16" x14ac:dyDescent="0.25">
      <c r="A109" s="236"/>
      <c r="B109" s="214"/>
      <c r="C109" s="291"/>
      <c r="D109" s="289"/>
      <c r="E109" s="239"/>
      <c r="F109" s="218"/>
      <c r="G109" s="219" t="s">
        <v>69</v>
      </c>
      <c r="H109" s="220"/>
      <c r="I109" s="220">
        <v>1</v>
      </c>
      <c r="J109" s="220"/>
      <c r="K109" s="220"/>
      <c r="L109" s="220"/>
      <c r="M109" s="220">
        <v>36</v>
      </c>
      <c r="N109" s="221"/>
      <c r="O109" s="221">
        <v>12</v>
      </c>
      <c r="P109" s="221"/>
    </row>
    <row r="110" spans="1:16" ht="18" customHeight="1" x14ac:dyDescent="0.25">
      <c r="A110" s="236"/>
      <c r="B110" s="214"/>
      <c r="C110" s="238" t="s">
        <v>27</v>
      </c>
      <c r="D110" s="289"/>
      <c r="E110" s="239" t="s">
        <v>72</v>
      </c>
      <c r="F110" s="218"/>
      <c r="G110" s="219" t="s">
        <v>65</v>
      </c>
      <c r="H110" s="220">
        <v>1</v>
      </c>
      <c r="I110" s="220"/>
      <c r="J110" s="220"/>
      <c r="K110" s="220"/>
      <c r="L110" s="220"/>
      <c r="M110" s="220">
        <v>36</v>
      </c>
      <c r="N110" s="221">
        <v>13</v>
      </c>
      <c r="O110" s="221"/>
      <c r="P110" s="221"/>
    </row>
    <row r="111" spans="1:16" x14ac:dyDescent="0.25">
      <c r="A111" s="236"/>
      <c r="B111" s="214"/>
      <c r="C111" s="238"/>
      <c r="D111" s="289"/>
      <c r="E111" s="239"/>
      <c r="F111" s="218"/>
      <c r="G111" s="219" t="s">
        <v>66</v>
      </c>
      <c r="H111" s="220">
        <v>1</v>
      </c>
      <c r="I111" s="220"/>
      <c r="J111" s="220"/>
      <c r="K111" s="220"/>
      <c r="L111" s="220"/>
      <c r="M111" s="220">
        <v>36</v>
      </c>
      <c r="N111" s="221">
        <v>13</v>
      </c>
      <c r="O111" s="221"/>
      <c r="P111" s="221"/>
    </row>
    <row r="112" spans="1:16" x14ac:dyDescent="0.25">
      <c r="A112" s="236"/>
      <c r="B112" s="214"/>
      <c r="C112" s="238"/>
      <c r="D112" s="289"/>
      <c r="E112" s="239"/>
      <c r="F112" s="218"/>
      <c r="G112" s="219" t="s">
        <v>70</v>
      </c>
      <c r="H112" s="220">
        <v>1</v>
      </c>
      <c r="I112" s="220"/>
      <c r="J112" s="220"/>
      <c r="K112" s="220"/>
      <c r="L112" s="220"/>
      <c r="M112" s="220">
        <v>36</v>
      </c>
      <c r="N112" s="221">
        <v>13</v>
      </c>
      <c r="O112" s="221"/>
      <c r="P112" s="221"/>
    </row>
    <row r="113" spans="1:16" x14ac:dyDescent="0.25">
      <c r="A113" s="236"/>
      <c r="B113" s="214"/>
      <c r="C113" s="238"/>
      <c r="D113" s="289"/>
      <c r="E113" s="239"/>
      <c r="F113" s="218"/>
      <c r="G113" s="219" t="s">
        <v>67</v>
      </c>
      <c r="H113" s="220"/>
      <c r="I113" s="220">
        <v>1</v>
      </c>
      <c r="J113" s="220"/>
      <c r="K113" s="220"/>
      <c r="L113" s="220"/>
      <c r="M113" s="220">
        <v>36</v>
      </c>
      <c r="N113" s="221"/>
      <c r="O113" s="221">
        <v>12</v>
      </c>
      <c r="P113" s="221"/>
    </row>
    <row r="114" spans="1:16" x14ac:dyDescent="0.25">
      <c r="A114" s="236"/>
      <c r="B114" s="214"/>
      <c r="C114" s="238"/>
      <c r="D114" s="289"/>
      <c r="E114" s="239"/>
      <c r="F114" s="218"/>
      <c r="G114" s="219" t="s">
        <v>68</v>
      </c>
      <c r="H114" s="220"/>
      <c r="I114" s="220">
        <v>1</v>
      </c>
      <c r="J114" s="220"/>
      <c r="K114" s="220"/>
      <c r="L114" s="220"/>
      <c r="M114" s="220">
        <v>36</v>
      </c>
      <c r="N114" s="221"/>
      <c r="O114" s="221">
        <v>12</v>
      </c>
      <c r="P114" s="221"/>
    </row>
    <row r="115" spans="1:16" x14ac:dyDescent="0.25">
      <c r="A115" s="236"/>
      <c r="B115" s="214"/>
      <c r="C115" s="238"/>
      <c r="D115" s="289"/>
      <c r="E115" s="239"/>
      <c r="F115" s="218"/>
      <c r="G115" s="219" t="s">
        <v>69</v>
      </c>
      <c r="H115" s="220"/>
      <c r="I115" s="220">
        <v>1</v>
      </c>
      <c r="J115" s="220"/>
      <c r="K115" s="220"/>
      <c r="L115" s="220"/>
      <c r="M115" s="220">
        <v>36</v>
      </c>
      <c r="N115" s="221"/>
      <c r="O115" s="221">
        <v>12</v>
      </c>
      <c r="P115" s="221"/>
    </row>
    <row r="116" spans="1:16" ht="20.25" customHeight="1" x14ac:dyDescent="0.25">
      <c r="A116" s="236"/>
      <c r="B116" s="214"/>
      <c r="C116" s="264" t="s">
        <v>229</v>
      </c>
      <c r="D116" s="289"/>
      <c r="E116" s="277" t="s">
        <v>74</v>
      </c>
      <c r="F116" s="218"/>
      <c r="G116" s="219" t="s">
        <v>65</v>
      </c>
      <c r="H116" s="220">
        <v>1</v>
      </c>
      <c r="I116" s="220"/>
      <c r="J116" s="220"/>
      <c r="K116" s="220"/>
      <c r="L116" s="220"/>
      <c r="M116" s="220">
        <v>36</v>
      </c>
      <c r="N116" s="221">
        <v>13</v>
      </c>
      <c r="O116" s="221"/>
      <c r="P116" s="221"/>
    </row>
    <row r="117" spans="1:16" x14ac:dyDescent="0.25">
      <c r="A117" s="236"/>
      <c r="B117" s="214"/>
      <c r="C117" s="265"/>
      <c r="D117" s="289"/>
      <c r="E117" s="279"/>
      <c r="F117" s="218"/>
      <c r="G117" s="219" t="s">
        <v>66</v>
      </c>
      <c r="H117" s="220">
        <v>1</v>
      </c>
      <c r="I117" s="220"/>
      <c r="J117" s="220"/>
      <c r="K117" s="220"/>
      <c r="L117" s="220"/>
      <c r="M117" s="220">
        <v>36</v>
      </c>
      <c r="N117" s="221">
        <v>13</v>
      </c>
      <c r="O117" s="221"/>
      <c r="P117" s="221"/>
    </row>
    <row r="118" spans="1:16" x14ac:dyDescent="0.25">
      <c r="A118" s="236"/>
      <c r="B118" s="214"/>
      <c r="C118" s="265"/>
      <c r="D118" s="289"/>
      <c r="E118" s="279"/>
      <c r="F118" s="218"/>
      <c r="G118" s="219" t="s">
        <v>70</v>
      </c>
      <c r="H118" s="220">
        <v>1</v>
      </c>
      <c r="I118" s="220"/>
      <c r="J118" s="220"/>
      <c r="K118" s="220"/>
      <c r="L118" s="220"/>
      <c r="M118" s="220">
        <v>36</v>
      </c>
      <c r="N118" s="221">
        <v>13</v>
      </c>
      <c r="O118" s="221"/>
      <c r="P118" s="221"/>
    </row>
    <row r="119" spans="1:16" x14ac:dyDescent="0.25">
      <c r="A119" s="236"/>
      <c r="B119" s="214"/>
      <c r="C119" s="265"/>
      <c r="D119" s="289"/>
      <c r="E119" s="279"/>
      <c r="F119" s="218"/>
      <c r="G119" s="219" t="s">
        <v>67</v>
      </c>
      <c r="H119" s="220"/>
      <c r="I119" s="220">
        <v>1</v>
      </c>
      <c r="J119" s="220"/>
      <c r="K119" s="220"/>
      <c r="L119" s="220"/>
      <c r="M119" s="220">
        <v>36</v>
      </c>
      <c r="N119" s="221"/>
      <c r="O119" s="221">
        <v>12</v>
      </c>
      <c r="P119" s="221"/>
    </row>
    <row r="120" spans="1:16" x14ac:dyDescent="0.25">
      <c r="A120" s="236"/>
      <c r="B120" s="214"/>
      <c r="C120" s="265"/>
      <c r="D120" s="289"/>
      <c r="E120" s="279"/>
      <c r="F120" s="218"/>
      <c r="G120" s="219" t="s">
        <v>68</v>
      </c>
      <c r="H120" s="220"/>
      <c r="I120" s="220">
        <v>1</v>
      </c>
      <c r="J120" s="220"/>
      <c r="K120" s="220"/>
      <c r="L120" s="220"/>
      <c r="M120" s="220">
        <v>36</v>
      </c>
      <c r="N120" s="221"/>
      <c r="O120" s="221">
        <v>12</v>
      </c>
      <c r="P120" s="221"/>
    </row>
    <row r="121" spans="1:16" x14ac:dyDescent="0.25">
      <c r="A121" s="236"/>
      <c r="B121" s="214"/>
      <c r="C121" s="291"/>
      <c r="D121" s="289"/>
      <c r="E121" s="280"/>
      <c r="F121" s="218"/>
      <c r="G121" s="219" t="s">
        <v>69</v>
      </c>
      <c r="H121" s="220"/>
      <c r="I121" s="220">
        <v>1</v>
      </c>
      <c r="J121" s="220"/>
      <c r="K121" s="220"/>
      <c r="L121" s="220"/>
      <c r="M121" s="220">
        <v>36</v>
      </c>
      <c r="N121" s="221"/>
      <c r="O121" s="221">
        <v>12</v>
      </c>
      <c r="P121" s="221"/>
    </row>
    <row r="122" spans="1:16" x14ac:dyDescent="0.25">
      <c r="A122" s="236"/>
      <c r="B122" s="214"/>
      <c r="C122" s="264" t="s">
        <v>226</v>
      </c>
      <c r="D122" s="289"/>
      <c r="E122" s="277" t="s">
        <v>230</v>
      </c>
      <c r="F122" s="218"/>
      <c r="G122" s="219" t="s">
        <v>65</v>
      </c>
      <c r="H122" s="220">
        <v>1</v>
      </c>
      <c r="I122" s="220"/>
      <c r="J122" s="220"/>
      <c r="K122" s="220"/>
      <c r="L122" s="220"/>
      <c r="M122" s="220">
        <v>36</v>
      </c>
      <c r="N122" s="221">
        <v>13</v>
      </c>
      <c r="O122" s="221"/>
      <c r="P122" s="221"/>
    </row>
    <row r="123" spans="1:16" x14ac:dyDescent="0.25">
      <c r="A123" s="236"/>
      <c r="B123" s="214"/>
      <c r="C123" s="265"/>
      <c r="D123" s="289"/>
      <c r="E123" s="279"/>
      <c r="F123" s="218"/>
      <c r="G123" s="219" t="s">
        <v>66</v>
      </c>
      <c r="H123" s="220">
        <v>1</v>
      </c>
      <c r="I123" s="220"/>
      <c r="J123" s="220"/>
      <c r="K123" s="220"/>
      <c r="L123" s="220"/>
      <c r="M123" s="220">
        <v>36</v>
      </c>
      <c r="N123" s="221">
        <v>13</v>
      </c>
      <c r="O123" s="221"/>
      <c r="P123" s="221"/>
    </row>
    <row r="124" spans="1:16" x14ac:dyDescent="0.25">
      <c r="A124" s="236"/>
      <c r="B124" s="214"/>
      <c r="C124" s="265"/>
      <c r="D124" s="289"/>
      <c r="E124" s="279"/>
      <c r="F124" s="218"/>
      <c r="G124" s="219" t="s">
        <v>70</v>
      </c>
      <c r="H124" s="220">
        <v>1</v>
      </c>
      <c r="I124" s="220"/>
      <c r="J124" s="220"/>
      <c r="K124" s="220"/>
      <c r="L124" s="220"/>
      <c r="M124" s="220">
        <v>36</v>
      </c>
      <c r="N124" s="221">
        <v>13</v>
      </c>
      <c r="O124" s="221"/>
      <c r="P124" s="221"/>
    </row>
    <row r="125" spans="1:16" ht="15" customHeight="1" x14ac:dyDescent="0.25">
      <c r="A125" s="236"/>
      <c r="B125" s="214"/>
      <c r="C125" s="265"/>
      <c r="D125" s="289"/>
      <c r="E125" s="279"/>
      <c r="F125" s="218"/>
      <c r="G125" s="219" t="s">
        <v>67</v>
      </c>
      <c r="H125" s="220"/>
      <c r="I125" s="220">
        <v>1</v>
      </c>
      <c r="J125" s="220"/>
      <c r="K125" s="220"/>
      <c r="L125" s="220"/>
      <c r="M125" s="220">
        <v>36</v>
      </c>
      <c r="N125" s="221"/>
      <c r="O125" s="221">
        <v>12</v>
      </c>
      <c r="P125" s="221"/>
    </row>
    <row r="126" spans="1:16" x14ac:dyDescent="0.25">
      <c r="A126" s="236"/>
      <c r="B126" s="214"/>
      <c r="C126" s="265"/>
      <c r="D126" s="289"/>
      <c r="E126" s="279"/>
      <c r="F126" s="218"/>
      <c r="G126" s="219" t="s">
        <v>68</v>
      </c>
      <c r="H126" s="220"/>
      <c r="I126" s="220">
        <v>1</v>
      </c>
      <c r="J126" s="220"/>
      <c r="K126" s="220"/>
      <c r="L126" s="220"/>
      <c r="M126" s="220">
        <v>36</v>
      </c>
      <c r="N126" s="221"/>
      <c r="O126" s="221">
        <v>12</v>
      </c>
      <c r="P126" s="221"/>
    </row>
    <row r="127" spans="1:16" ht="16.5" customHeight="1" x14ac:dyDescent="0.25">
      <c r="A127" s="236"/>
      <c r="B127" s="214"/>
      <c r="C127" s="291"/>
      <c r="D127" s="289"/>
      <c r="E127" s="280"/>
      <c r="F127" s="218"/>
      <c r="G127" s="219" t="s">
        <v>69</v>
      </c>
      <c r="H127" s="220"/>
      <c r="I127" s="220">
        <v>1</v>
      </c>
      <c r="J127" s="220"/>
      <c r="K127" s="220"/>
      <c r="L127" s="220"/>
      <c r="M127" s="220">
        <v>36</v>
      </c>
      <c r="N127" s="221"/>
      <c r="O127" s="221">
        <v>12</v>
      </c>
      <c r="P127" s="221"/>
    </row>
    <row r="128" spans="1:16" x14ac:dyDescent="0.25">
      <c r="A128" s="236"/>
      <c r="B128" s="214"/>
      <c r="C128" s="238" t="s">
        <v>164</v>
      </c>
      <c r="D128" s="289"/>
      <c r="E128" s="241" t="s">
        <v>75</v>
      </c>
      <c r="F128" s="218"/>
      <c r="G128" s="219" t="s">
        <v>65</v>
      </c>
      <c r="H128" s="220">
        <v>1</v>
      </c>
      <c r="I128" s="220"/>
      <c r="J128" s="220"/>
      <c r="K128" s="220"/>
      <c r="L128" s="220"/>
      <c r="M128" s="220">
        <v>36</v>
      </c>
      <c r="N128" s="221">
        <v>13</v>
      </c>
      <c r="O128" s="221"/>
      <c r="P128" s="221"/>
    </row>
    <row r="129" spans="1:16" x14ac:dyDescent="0.25">
      <c r="A129" s="236"/>
      <c r="B129" s="214"/>
      <c r="C129" s="238"/>
      <c r="D129" s="289"/>
      <c r="E129" s="241"/>
      <c r="F129" s="218"/>
      <c r="G129" s="219" t="s">
        <v>66</v>
      </c>
      <c r="H129" s="220">
        <v>1</v>
      </c>
      <c r="I129" s="220"/>
      <c r="J129" s="220"/>
      <c r="K129" s="220"/>
      <c r="L129" s="220"/>
      <c r="M129" s="220">
        <v>36</v>
      </c>
      <c r="N129" s="221">
        <v>13</v>
      </c>
      <c r="O129" s="221"/>
      <c r="P129" s="221"/>
    </row>
    <row r="130" spans="1:16" x14ac:dyDescent="0.25">
      <c r="A130" s="236"/>
      <c r="B130" s="214"/>
      <c r="C130" s="238"/>
      <c r="D130" s="289"/>
      <c r="E130" s="241"/>
      <c r="F130" s="218"/>
      <c r="G130" s="219" t="s">
        <v>70</v>
      </c>
      <c r="H130" s="220">
        <v>1</v>
      </c>
      <c r="I130" s="220"/>
      <c r="J130" s="220"/>
      <c r="K130" s="220"/>
      <c r="L130" s="220"/>
      <c r="M130" s="220">
        <v>36</v>
      </c>
      <c r="N130" s="221">
        <v>13</v>
      </c>
      <c r="O130" s="221"/>
      <c r="P130" s="221"/>
    </row>
    <row r="131" spans="1:16" x14ac:dyDescent="0.25">
      <c r="A131" s="236"/>
      <c r="B131" s="214"/>
      <c r="C131" s="238"/>
      <c r="D131" s="289"/>
      <c r="E131" s="241"/>
      <c r="F131" s="218"/>
      <c r="G131" s="219" t="s">
        <v>67</v>
      </c>
      <c r="H131" s="220"/>
      <c r="I131" s="220">
        <v>1</v>
      </c>
      <c r="J131" s="220"/>
      <c r="K131" s="220"/>
      <c r="L131" s="220"/>
      <c r="M131" s="220">
        <v>36</v>
      </c>
      <c r="N131" s="221"/>
      <c r="O131" s="221">
        <v>12</v>
      </c>
      <c r="P131" s="221"/>
    </row>
    <row r="132" spans="1:16" x14ac:dyDescent="0.25">
      <c r="A132" s="236"/>
      <c r="B132" s="214"/>
      <c r="C132" s="238"/>
      <c r="D132" s="289"/>
      <c r="E132" s="241"/>
      <c r="F132" s="218"/>
      <c r="G132" s="219" t="s">
        <v>68</v>
      </c>
      <c r="H132" s="220"/>
      <c r="I132" s="220">
        <v>1</v>
      </c>
      <c r="J132" s="220"/>
      <c r="K132" s="220"/>
      <c r="L132" s="220"/>
      <c r="M132" s="220">
        <v>36</v>
      </c>
      <c r="N132" s="221"/>
      <c r="O132" s="221">
        <v>12</v>
      </c>
      <c r="P132" s="221"/>
    </row>
    <row r="133" spans="1:16" x14ac:dyDescent="0.25">
      <c r="A133" s="236"/>
      <c r="B133" s="214"/>
      <c r="C133" s="238"/>
      <c r="D133" s="289"/>
      <c r="E133" s="241"/>
      <c r="F133" s="218"/>
      <c r="G133" s="219" t="s">
        <v>69</v>
      </c>
      <c r="H133" s="220"/>
      <c r="I133" s="220">
        <v>1</v>
      </c>
      <c r="J133" s="220"/>
      <c r="K133" s="220"/>
      <c r="L133" s="220"/>
      <c r="M133" s="220">
        <v>36</v>
      </c>
      <c r="N133" s="221"/>
      <c r="O133" s="221">
        <v>12</v>
      </c>
      <c r="P133" s="221"/>
    </row>
    <row r="134" spans="1:16" ht="17.25" customHeight="1" x14ac:dyDescent="0.25">
      <c r="A134" s="213">
        <v>3</v>
      </c>
      <c r="B134" s="232" t="s">
        <v>201</v>
      </c>
      <c r="C134" s="264" t="s">
        <v>27</v>
      </c>
      <c r="D134" s="271">
        <v>4</v>
      </c>
      <c r="E134" s="245" t="s">
        <v>202</v>
      </c>
      <c r="F134" s="254" t="s">
        <v>203</v>
      </c>
      <c r="G134" s="219">
        <v>2</v>
      </c>
      <c r="H134" s="220"/>
      <c r="I134" s="220"/>
      <c r="J134" s="220">
        <v>4</v>
      </c>
      <c r="K134" s="220"/>
      <c r="L134" s="220"/>
      <c r="M134" s="220">
        <v>144</v>
      </c>
      <c r="N134" s="221"/>
      <c r="O134" s="221"/>
      <c r="P134" s="221">
        <v>10</v>
      </c>
    </row>
    <row r="135" spans="1:16" ht="21" customHeight="1" x14ac:dyDescent="0.25">
      <c r="A135" s="227"/>
      <c r="B135" s="267"/>
      <c r="C135" s="265"/>
      <c r="D135" s="271">
        <v>4</v>
      </c>
      <c r="E135" s="268"/>
      <c r="F135" s="292"/>
      <c r="G135" s="219">
        <v>3</v>
      </c>
      <c r="H135" s="220"/>
      <c r="I135" s="220">
        <v>4</v>
      </c>
      <c r="J135" s="220"/>
      <c r="K135" s="220"/>
      <c r="L135" s="220"/>
      <c r="M135" s="220">
        <v>144</v>
      </c>
      <c r="N135" s="221"/>
      <c r="O135" s="221">
        <v>12</v>
      </c>
      <c r="P135" s="221"/>
    </row>
    <row r="136" spans="1:16" ht="37.5" customHeight="1" x14ac:dyDescent="0.25">
      <c r="A136" s="236">
        <v>4</v>
      </c>
      <c r="B136" s="214" t="s">
        <v>179</v>
      </c>
      <c r="C136" s="293" t="s">
        <v>12</v>
      </c>
      <c r="D136" s="271">
        <v>1</v>
      </c>
      <c r="E136" s="241" t="s">
        <v>181</v>
      </c>
      <c r="F136" s="252" t="s">
        <v>182</v>
      </c>
      <c r="G136" s="219">
        <v>1</v>
      </c>
      <c r="H136" s="220">
        <v>2</v>
      </c>
      <c r="I136" s="220"/>
      <c r="J136" s="220"/>
      <c r="K136" s="220"/>
      <c r="L136" s="220"/>
      <c r="M136" s="220">
        <v>72</v>
      </c>
      <c r="N136" s="221">
        <v>13</v>
      </c>
      <c r="O136" s="221"/>
      <c r="P136" s="221"/>
    </row>
    <row r="137" spans="1:16" ht="41.25" customHeight="1" x14ac:dyDescent="0.25">
      <c r="A137" s="236"/>
      <c r="B137" s="214"/>
      <c r="C137" s="293" t="s">
        <v>184</v>
      </c>
      <c r="D137" s="271">
        <v>1</v>
      </c>
      <c r="E137" s="241"/>
      <c r="F137" s="252"/>
      <c r="G137" s="219">
        <v>2</v>
      </c>
      <c r="H137" s="220">
        <v>2</v>
      </c>
      <c r="I137" s="220"/>
      <c r="J137" s="220"/>
      <c r="K137" s="220"/>
      <c r="L137" s="220"/>
      <c r="M137" s="220">
        <v>72</v>
      </c>
      <c r="N137" s="221">
        <v>13</v>
      </c>
      <c r="O137" s="221"/>
      <c r="P137" s="221"/>
    </row>
    <row r="138" spans="1:16" ht="29.25" customHeight="1" x14ac:dyDescent="0.25">
      <c r="A138" s="236"/>
      <c r="B138" s="214"/>
      <c r="C138" s="293" t="s">
        <v>261</v>
      </c>
      <c r="D138" s="271">
        <v>1</v>
      </c>
      <c r="E138" s="241"/>
      <c r="F138" s="252"/>
      <c r="G138" s="219">
        <v>3</v>
      </c>
      <c r="H138" s="220">
        <v>2</v>
      </c>
      <c r="I138" s="220"/>
      <c r="J138" s="220"/>
      <c r="K138" s="220"/>
      <c r="L138" s="220"/>
      <c r="M138" s="220">
        <v>72</v>
      </c>
      <c r="N138" s="221">
        <v>13</v>
      </c>
      <c r="O138" s="221"/>
      <c r="P138" s="221"/>
    </row>
    <row r="139" spans="1:16" ht="27.75" customHeight="1" x14ac:dyDescent="0.25">
      <c r="A139" s="236"/>
      <c r="B139" s="214"/>
      <c r="C139" s="293" t="s">
        <v>183</v>
      </c>
      <c r="D139" s="271">
        <v>1</v>
      </c>
      <c r="E139" s="241"/>
      <c r="F139" s="252"/>
      <c r="G139" s="219">
        <v>4</v>
      </c>
      <c r="H139" s="220">
        <v>2</v>
      </c>
      <c r="I139" s="220"/>
      <c r="J139" s="220"/>
      <c r="K139" s="220"/>
      <c r="L139" s="220"/>
      <c r="M139" s="220">
        <v>72</v>
      </c>
      <c r="N139" s="221">
        <v>13</v>
      </c>
      <c r="O139" s="221"/>
      <c r="P139" s="221"/>
    </row>
    <row r="140" spans="1:16" x14ac:dyDescent="0.25">
      <c r="A140" s="259" t="s">
        <v>29</v>
      </c>
      <c r="B140" s="259"/>
      <c r="C140" s="259"/>
      <c r="D140" s="259"/>
      <c r="E140" s="259"/>
      <c r="F140" s="259"/>
      <c r="G140" s="260">
        <v>15</v>
      </c>
      <c r="H140" s="261">
        <f t="shared" ref="H140:M140" si="1">SUM(H82:H139)</f>
        <v>37</v>
      </c>
      <c r="I140" s="261">
        <f t="shared" si="1"/>
        <v>35</v>
      </c>
      <c r="J140" s="261">
        <f t="shared" si="1"/>
        <v>8</v>
      </c>
      <c r="K140" s="261">
        <f t="shared" si="1"/>
        <v>4</v>
      </c>
      <c r="L140" s="261">
        <f t="shared" si="1"/>
        <v>0</v>
      </c>
      <c r="M140" s="261">
        <f t="shared" si="1"/>
        <v>3024</v>
      </c>
      <c r="N140" s="221"/>
      <c r="O140" s="221"/>
      <c r="P140" s="221"/>
    </row>
    <row r="141" spans="1:16" x14ac:dyDescent="0.25">
      <c r="A141" s="294" t="s">
        <v>79</v>
      </c>
      <c r="B141" s="294"/>
      <c r="C141" s="294"/>
      <c r="D141" s="294"/>
      <c r="E141" s="294"/>
      <c r="F141" s="294"/>
      <c r="G141" s="255" t="s">
        <v>169</v>
      </c>
      <c r="H141" s="255"/>
      <c r="I141" s="255"/>
      <c r="J141" s="255"/>
      <c r="K141" s="255"/>
      <c r="L141" s="255"/>
      <c r="M141" s="255"/>
      <c r="N141" s="295"/>
      <c r="O141" s="221"/>
      <c r="P141" s="221"/>
    </row>
    <row r="142" spans="1:16" ht="17.25" customHeight="1" x14ac:dyDescent="0.25">
      <c r="A142" s="296">
        <v>1</v>
      </c>
      <c r="B142" s="296" t="s">
        <v>256</v>
      </c>
      <c r="C142" s="238" t="s">
        <v>81</v>
      </c>
      <c r="D142" s="297">
        <v>4</v>
      </c>
      <c r="E142" s="298" t="s">
        <v>82</v>
      </c>
      <c r="F142" s="270" t="s">
        <v>83</v>
      </c>
      <c r="G142" s="219">
        <v>1</v>
      </c>
      <c r="H142" s="220"/>
      <c r="I142" s="220">
        <v>4</v>
      </c>
      <c r="J142" s="220"/>
      <c r="K142" s="220"/>
      <c r="L142" s="220"/>
      <c r="M142" s="220">
        <v>144</v>
      </c>
      <c r="N142" s="221"/>
      <c r="O142" s="221">
        <v>12</v>
      </c>
      <c r="P142" s="221"/>
    </row>
    <row r="143" spans="1:16" ht="16.5" customHeight="1" x14ac:dyDescent="0.25">
      <c r="A143" s="299"/>
      <c r="B143" s="299"/>
      <c r="C143" s="238"/>
      <c r="D143" s="297">
        <v>4</v>
      </c>
      <c r="E143" s="298"/>
      <c r="F143" s="270"/>
      <c r="G143" s="219">
        <v>3</v>
      </c>
      <c r="H143" s="220"/>
      <c r="I143" s="220">
        <v>2</v>
      </c>
      <c r="J143" s="220"/>
      <c r="K143" s="220"/>
      <c r="L143" s="220"/>
      <c r="M143" s="220">
        <v>72</v>
      </c>
      <c r="N143" s="221"/>
      <c r="O143" s="221">
        <v>12</v>
      </c>
      <c r="P143" s="221"/>
    </row>
    <row r="144" spans="1:16" ht="25.5" customHeight="1" x14ac:dyDescent="0.25">
      <c r="A144" s="300">
        <v>2</v>
      </c>
      <c r="B144" s="301" t="s">
        <v>84</v>
      </c>
      <c r="C144" s="238"/>
      <c r="D144" s="297">
        <v>4</v>
      </c>
      <c r="E144" s="298"/>
      <c r="F144" s="270"/>
      <c r="G144" s="219">
        <v>2</v>
      </c>
      <c r="H144" s="220"/>
      <c r="I144" s="220"/>
      <c r="J144" s="220">
        <v>3</v>
      </c>
      <c r="K144" s="220"/>
      <c r="L144" s="220"/>
      <c r="M144" s="220">
        <v>108</v>
      </c>
      <c r="N144" s="221"/>
      <c r="O144" s="221"/>
      <c r="P144" s="221">
        <v>10</v>
      </c>
    </row>
    <row r="145" spans="1:16" ht="21.75" customHeight="1" x14ac:dyDescent="0.25">
      <c r="A145" s="296">
        <v>3</v>
      </c>
      <c r="B145" s="226" t="s">
        <v>80</v>
      </c>
      <c r="C145" s="238"/>
      <c r="D145" s="297">
        <v>5</v>
      </c>
      <c r="E145" s="298"/>
      <c r="F145" s="245" t="s">
        <v>85</v>
      </c>
      <c r="G145" s="219">
        <v>4</v>
      </c>
      <c r="H145" s="220"/>
      <c r="I145" s="220">
        <v>4</v>
      </c>
      <c r="J145" s="220"/>
      <c r="K145" s="220"/>
      <c r="L145" s="220"/>
      <c r="M145" s="220">
        <v>144</v>
      </c>
      <c r="N145" s="221"/>
      <c r="O145" s="221">
        <v>12</v>
      </c>
      <c r="P145" s="221"/>
    </row>
    <row r="146" spans="1:16" ht="24.75" customHeight="1" x14ac:dyDescent="0.25">
      <c r="A146" s="299"/>
      <c r="B146" s="231"/>
      <c r="C146" s="238"/>
      <c r="D146" s="297">
        <v>5</v>
      </c>
      <c r="E146" s="298"/>
      <c r="F146" s="247"/>
      <c r="G146" s="219">
        <v>5</v>
      </c>
      <c r="H146" s="220"/>
      <c r="I146" s="220"/>
      <c r="J146" s="220"/>
      <c r="K146" s="220"/>
      <c r="L146" s="220">
        <v>5</v>
      </c>
      <c r="M146" s="220">
        <v>180</v>
      </c>
      <c r="N146" s="221"/>
      <c r="O146" s="221"/>
      <c r="P146" s="221">
        <v>10</v>
      </c>
    </row>
    <row r="147" spans="1:16" ht="26.25" x14ac:dyDescent="0.25">
      <c r="A147" s="302">
        <v>4</v>
      </c>
      <c r="B147" s="200" t="s">
        <v>86</v>
      </c>
      <c r="C147" s="238"/>
      <c r="D147" s="303">
        <v>3</v>
      </c>
      <c r="E147" s="304" t="s">
        <v>87</v>
      </c>
      <c r="F147" s="249" t="s">
        <v>85</v>
      </c>
      <c r="G147" s="219">
        <v>12</v>
      </c>
      <c r="H147" s="220"/>
      <c r="I147" s="220">
        <v>3</v>
      </c>
      <c r="J147" s="220"/>
      <c r="K147" s="220"/>
      <c r="L147" s="220"/>
      <c r="M147" s="220">
        <v>108</v>
      </c>
      <c r="N147" s="221"/>
      <c r="O147" s="221">
        <v>12</v>
      </c>
      <c r="P147" s="221"/>
    </row>
    <row r="148" spans="1:16" ht="39" x14ac:dyDescent="0.25">
      <c r="A148" s="305">
        <v>5</v>
      </c>
      <c r="B148" s="306" t="s">
        <v>88</v>
      </c>
      <c r="C148" s="243" t="s">
        <v>81</v>
      </c>
      <c r="D148" s="298">
        <v>4</v>
      </c>
      <c r="E148" s="304" t="s">
        <v>82</v>
      </c>
      <c r="F148" s="218" t="s">
        <v>91</v>
      </c>
      <c r="G148" s="307" t="s">
        <v>258</v>
      </c>
      <c r="H148" s="220">
        <v>2</v>
      </c>
      <c r="I148" s="220">
        <v>2</v>
      </c>
      <c r="J148" s="220"/>
      <c r="K148" s="220">
        <v>2</v>
      </c>
      <c r="L148" s="220">
        <v>2</v>
      </c>
      <c r="M148" s="220">
        <v>288</v>
      </c>
      <c r="N148" s="221">
        <v>13</v>
      </c>
      <c r="O148" s="221">
        <v>12</v>
      </c>
      <c r="P148" s="221">
        <v>20</v>
      </c>
    </row>
    <row r="149" spans="1:16" ht="39" customHeight="1" x14ac:dyDescent="0.25">
      <c r="A149" s="305"/>
      <c r="B149" s="306"/>
      <c r="C149" s="243" t="s">
        <v>215</v>
      </c>
      <c r="D149" s="298"/>
      <c r="E149" s="304" t="s">
        <v>89</v>
      </c>
      <c r="F149" s="218"/>
      <c r="G149" s="307"/>
      <c r="H149" s="220">
        <v>2</v>
      </c>
      <c r="I149" s="220">
        <v>2</v>
      </c>
      <c r="J149" s="220"/>
      <c r="K149" s="220">
        <v>2</v>
      </c>
      <c r="L149" s="220">
        <v>2</v>
      </c>
      <c r="M149" s="220">
        <v>288</v>
      </c>
      <c r="N149" s="221">
        <v>13</v>
      </c>
      <c r="O149" s="221">
        <v>12</v>
      </c>
      <c r="P149" s="221">
        <v>20</v>
      </c>
    </row>
    <row r="150" spans="1:16" ht="39" x14ac:dyDescent="0.25">
      <c r="A150" s="305"/>
      <c r="B150" s="306"/>
      <c r="C150" s="243" t="s">
        <v>22</v>
      </c>
      <c r="D150" s="298"/>
      <c r="E150" s="304" t="s">
        <v>90</v>
      </c>
      <c r="F150" s="218"/>
      <c r="G150" s="307"/>
      <c r="H150" s="220">
        <v>2</v>
      </c>
      <c r="I150" s="220">
        <v>2</v>
      </c>
      <c r="J150" s="220"/>
      <c r="K150" s="220">
        <v>2</v>
      </c>
      <c r="L150" s="220">
        <v>2</v>
      </c>
      <c r="M150" s="220">
        <v>288</v>
      </c>
      <c r="N150" s="221">
        <v>13</v>
      </c>
      <c r="O150" s="221">
        <v>12</v>
      </c>
      <c r="P150" s="221">
        <v>20</v>
      </c>
    </row>
    <row r="151" spans="1:16" ht="23.25" customHeight="1" x14ac:dyDescent="0.25">
      <c r="A151" s="305">
        <v>6</v>
      </c>
      <c r="B151" s="306" t="s">
        <v>92</v>
      </c>
      <c r="C151" s="264" t="s">
        <v>81</v>
      </c>
      <c r="D151" s="298">
        <v>6</v>
      </c>
      <c r="E151" s="308" t="s">
        <v>82</v>
      </c>
      <c r="F151" s="270" t="s">
        <v>93</v>
      </c>
      <c r="G151" s="309" t="s">
        <v>257</v>
      </c>
      <c r="H151" s="220"/>
      <c r="I151" s="220">
        <v>3</v>
      </c>
      <c r="J151" s="220"/>
      <c r="K151" s="220"/>
      <c r="L151" s="220"/>
      <c r="M151" s="220">
        <v>108</v>
      </c>
      <c r="N151" s="221"/>
      <c r="O151" s="221">
        <v>12</v>
      </c>
      <c r="P151" s="221"/>
    </row>
    <row r="152" spans="1:16" x14ac:dyDescent="0.25">
      <c r="A152" s="305"/>
      <c r="B152" s="306"/>
      <c r="C152" s="291"/>
      <c r="D152" s="298"/>
      <c r="E152" s="310"/>
      <c r="F152" s="270"/>
      <c r="G152" s="309"/>
      <c r="H152" s="220"/>
      <c r="I152" s="220"/>
      <c r="J152" s="220"/>
      <c r="K152" s="220">
        <v>4</v>
      </c>
      <c r="L152" s="220"/>
      <c r="M152" s="220">
        <v>144</v>
      </c>
      <c r="N152" s="221"/>
      <c r="O152" s="221"/>
      <c r="P152" s="221">
        <v>10</v>
      </c>
    </row>
    <row r="153" spans="1:16" ht="39" x14ac:dyDescent="0.25">
      <c r="A153" s="311"/>
      <c r="B153" s="306"/>
      <c r="C153" s="243" t="s">
        <v>229</v>
      </c>
      <c r="D153" s="298"/>
      <c r="E153" s="304" t="s">
        <v>89</v>
      </c>
      <c r="F153" s="270"/>
      <c r="G153" s="312"/>
      <c r="H153" s="220"/>
      <c r="I153" s="220">
        <v>2.5</v>
      </c>
      <c r="J153" s="220"/>
      <c r="K153" s="220">
        <v>2.5</v>
      </c>
      <c r="L153" s="220"/>
      <c r="M153" s="220">
        <v>180</v>
      </c>
      <c r="N153" s="221"/>
      <c r="O153" s="221">
        <v>12</v>
      </c>
      <c r="P153" s="221">
        <v>10</v>
      </c>
    </row>
    <row r="154" spans="1:16" ht="39" x14ac:dyDescent="0.25">
      <c r="A154" s="311"/>
      <c r="B154" s="306"/>
      <c r="C154" s="243" t="s">
        <v>22</v>
      </c>
      <c r="D154" s="298"/>
      <c r="E154" s="304" t="s">
        <v>90</v>
      </c>
      <c r="F154" s="270"/>
      <c r="G154" s="312"/>
      <c r="H154" s="220"/>
      <c r="I154" s="220">
        <v>1</v>
      </c>
      <c r="J154" s="220"/>
      <c r="K154" s="220">
        <v>1</v>
      </c>
      <c r="L154" s="220"/>
      <c r="M154" s="220">
        <v>72</v>
      </c>
      <c r="N154" s="221">
        <v>13</v>
      </c>
      <c r="O154" s="221"/>
      <c r="P154" s="221">
        <v>10</v>
      </c>
    </row>
    <row r="155" spans="1:16" ht="29.25" customHeight="1" x14ac:dyDescent="0.25">
      <c r="A155" s="296">
        <v>7</v>
      </c>
      <c r="B155" s="232" t="s">
        <v>189</v>
      </c>
      <c r="C155" s="264" t="s">
        <v>164</v>
      </c>
      <c r="D155" s="276">
        <v>3</v>
      </c>
      <c r="E155" s="264" t="s">
        <v>165</v>
      </c>
      <c r="F155" s="254" t="s">
        <v>260</v>
      </c>
      <c r="G155" s="219">
        <v>1</v>
      </c>
      <c r="H155" s="220"/>
      <c r="I155" s="220">
        <v>4</v>
      </c>
      <c r="J155" s="220"/>
      <c r="K155" s="220"/>
      <c r="L155" s="220"/>
      <c r="M155" s="220">
        <v>144</v>
      </c>
      <c r="N155" s="221"/>
      <c r="O155" s="221">
        <v>12</v>
      </c>
      <c r="P155" s="221"/>
    </row>
    <row r="156" spans="1:16" ht="25.5" customHeight="1" x14ac:dyDescent="0.25">
      <c r="A156" s="299"/>
      <c r="B156" s="233"/>
      <c r="C156" s="291"/>
      <c r="D156" s="313"/>
      <c r="E156" s="291"/>
      <c r="F156" s="257"/>
      <c r="G156" s="219">
        <v>2</v>
      </c>
      <c r="H156" s="220">
        <v>4</v>
      </c>
      <c r="I156" s="220"/>
      <c r="J156" s="220"/>
      <c r="K156" s="220"/>
      <c r="L156" s="220"/>
      <c r="M156" s="220">
        <v>144</v>
      </c>
      <c r="N156" s="221">
        <v>13</v>
      </c>
      <c r="O156" s="221"/>
      <c r="P156" s="221"/>
    </row>
    <row r="157" spans="1:16" ht="18.75" customHeight="1" x14ac:dyDescent="0.25">
      <c r="A157" s="263">
        <v>8</v>
      </c>
      <c r="B157" s="314" t="s">
        <v>232</v>
      </c>
      <c r="C157" s="238" t="s">
        <v>15</v>
      </c>
      <c r="D157" s="269">
        <v>4</v>
      </c>
      <c r="E157" s="298" t="s">
        <v>90</v>
      </c>
      <c r="F157" s="270" t="s">
        <v>16</v>
      </c>
      <c r="G157" s="219">
        <v>1</v>
      </c>
      <c r="H157" s="220"/>
      <c r="I157" s="220">
        <v>2</v>
      </c>
      <c r="J157" s="220"/>
      <c r="K157" s="220"/>
      <c r="L157" s="220"/>
      <c r="M157" s="220">
        <v>72</v>
      </c>
      <c r="N157" s="221"/>
      <c r="O157" s="221">
        <v>12</v>
      </c>
      <c r="P157" s="221"/>
    </row>
    <row r="158" spans="1:16" ht="20.25" customHeight="1" x14ac:dyDescent="0.25">
      <c r="A158" s="263"/>
      <c r="B158" s="314"/>
      <c r="C158" s="238"/>
      <c r="D158" s="269"/>
      <c r="E158" s="298"/>
      <c r="F158" s="270"/>
      <c r="G158" s="219">
        <v>2</v>
      </c>
      <c r="H158" s="220">
        <v>2</v>
      </c>
      <c r="I158" s="220"/>
      <c r="J158" s="220"/>
      <c r="K158" s="220"/>
      <c r="L158" s="220"/>
      <c r="M158" s="220">
        <v>72</v>
      </c>
      <c r="N158" s="221">
        <v>13</v>
      </c>
      <c r="O158" s="221"/>
      <c r="P158" s="221"/>
    </row>
    <row r="159" spans="1:16" ht="15.75" customHeight="1" x14ac:dyDescent="0.25">
      <c r="A159" s="315">
        <v>9</v>
      </c>
      <c r="B159" s="214" t="s">
        <v>94</v>
      </c>
      <c r="C159" s="238" t="s">
        <v>95</v>
      </c>
      <c r="D159" s="269">
        <v>4</v>
      </c>
      <c r="E159" s="298" t="s">
        <v>96</v>
      </c>
      <c r="F159" s="241" t="s">
        <v>97</v>
      </c>
      <c r="G159" s="219">
        <v>1</v>
      </c>
      <c r="H159" s="220"/>
      <c r="I159" s="220"/>
      <c r="J159" s="220"/>
      <c r="K159" s="220">
        <v>2</v>
      </c>
      <c r="L159" s="220"/>
      <c r="M159" s="220">
        <v>72</v>
      </c>
      <c r="N159" s="221"/>
      <c r="O159" s="221"/>
      <c r="P159" s="221">
        <v>10</v>
      </c>
    </row>
    <row r="160" spans="1:16" ht="13.5" customHeight="1" x14ac:dyDescent="0.25">
      <c r="A160" s="315"/>
      <c r="B160" s="214"/>
      <c r="C160" s="238"/>
      <c r="D160" s="269"/>
      <c r="E160" s="298"/>
      <c r="F160" s="241"/>
      <c r="G160" s="219">
        <v>2</v>
      </c>
      <c r="H160" s="220"/>
      <c r="I160" s="220"/>
      <c r="J160" s="220"/>
      <c r="K160" s="220">
        <v>2</v>
      </c>
      <c r="L160" s="220"/>
      <c r="M160" s="220">
        <v>72</v>
      </c>
      <c r="N160" s="221"/>
      <c r="O160" s="221"/>
      <c r="P160" s="221">
        <v>10</v>
      </c>
    </row>
    <row r="161" spans="1:16" x14ac:dyDescent="0.25">
      <c r="A161" s="316">
        <v>10</v>
      </c>
      <c r="B161" s="301" t="s">
        <v>98</v>
      </c>
      <c r="C161" s="238"/>
      <c r="D161" s="303">
        <v>5</v>
      </c>
      <c r="E161" s="304" t="s">
        <v>99</v>
      </c>
      <c r="F161" s="220" t="s">
        <v>100</v>
      </c>
      <c r="G161" s="219">
        <v>3</v>
      </c>
      <c r="H161" s="220"/>
      <c r="I161" s="220">
        <v>5</v>
      </c>
      <c r="J161" s="220"/>
      <c r="K161" s="220"/>
      <c r="L161" s="220"/>
      <c r="M161" s="220">
        <v>180</v>
      </c>
      <c r="N161" s="221"/>
      <c r="O161" s="221">
        <v>12</v>
      </c>
      <c r="P161" s="221"/>
    </row>
    <row r="162" spans="1:16" ht="21" customHeight="1" x14ac:dyDescent="0.25">
      <c r="A162" s="315">
        <v>11</v>
      </c>
      <c r="B162" s="306" t="s">
        <v>101</v>
      </c>
      <c r="C162" s="238" t="s">
        <v>102</v>
      </c>
      <c r="D162" s="269">
        <v>3</v>
      </c>
      <c r="E162" s="230" t="s">
        <v>103</v>
      </c>
      <c r="F162" s="277" t="s">
        <v>104</v>
      </c>
      <c r="G162" s="219">
        <v>1</v>
      </c>
      <c r="H162" s="220">
        <v>4</v>
      </c>
      <c r="I162" s="220"/>
      <c r="J162" s="220"/>
      <c r="K162" s="220"/>
      <c r="L162" s="220"/>
      <c r="M162" s="220">
        <v>144</v>
      </c>
      <c r="N162" s="221">
        <v>13</v>
      </c>
      <c r="O162" s="221"/>
      <c r="P162" s="221"/>
    </row>
    <row r="163" spans="1:16" x14ac:dyDescent="0.25">
      <c r="A163" s="315"/>
      <c r="B163" s="306"/>
      <c r="C163" s="238"/>
      <c r="D163" s="269"/>
      <c r="E163" s="298"/>
      <c r="F163" s="279"/>
      <c r="G163" s="219">
        <v>2</v>
      </c>
      <c r="H163" s="220"/>
      <c r="I163" s="220">
        <v>4</v>
      </c>
      <c r="J163" s="220"/>
      <c r="K163" s="220"/>
      <c r="L163" s="220"/>
      <c r="M163" s="220">
        <v>144</v>
      </c>
      <c r="N163" s="221"/>
      <c r="O163" s="221">
        <v>12</v>
      </c>
      <c r="P163" s="221"/>
    </row>
    <row r="164" spans="1:16" x14ac:dyDescent="0.25">
      <c r="A164" s="315"/>
      <c r="B164" s="306"/>
      <c r="C164" s="238"/>
      <c r="D164" s="269"/>
      <c r="E164" s="298"/>
      <c r="F164" s="279"/>
      <c r="G164" s="219">
        <v>3</v>
      </c>
      <c r="H164" s="220"/>
      <c r="I164" s="220"/>
      <c r="J164" s="220">
        <v>4</v>
      </c>
      <c r="K164" s="220"/>
      <c r="L164" s="220"/>
      <c r="M164" s="220">
        <v>144</v>
      </c>
      <c r="N164" s="221"/>
      <c r="O164" s="221"/>
      <c r="P164" s="221">
        <v>10</v>
      </c>
    </row>
    <row r="165" spans="1:16" x14ac:dyDescent="0.25">
      <c r="A165" s="315"/>
      <c r="B165" s="306"/>
      <c r="C165" s="238"/>
      <c r="D165" s="269"/>
      <c r="E165" s="298"/>
      <c r="F165" s="279"/>
      <c r="G165" s="219">
        <v>4</v>
      </c>
      <c r="H165" s="220"/>
      <c r="I165" s="220"/>
      <c r="J165" s="220"/>
      <c r="K165" s="220">
        <v>8</v>
      </c>
      <c r="L165" s="220"/>
      <c r="M165" s="220">
        <v>288</v>
      </c>
      <c r="N165" s="221"/>
      <c r="O165" s="221"/>
      <c r="P165" s="221">
        <v>10</v>
      </c>
    </row>
    <row r="166" spans="1:16" x14ac:dyDescent="0.25">
      <c r="A166" s="315"/>
      <c r="B166" s="306"/>
      <c r="C166" s="238"/>
      <c r="D166" s="269"/>
      <c r="E166" s="298"/>
      <c r="F166" s="279"/>
      <c r="G166" s="219">
        <v>5</v>
      </c>
      <c r="H166" s="220"/>
      <c r="I166" s="220">
        <v>8</v>
      </c>
      <c r="J166" s="220"/>
      <c r="K166" s="220"/>
      <c r="L166" s="220"/>
      <c r="M166" s="220">
        <v>288</v>
      </c>
      <c r="N166" s="221"/>
      <c r="O166" s="221">
        <v>12</v>
      </c>
      <c r="P166" s="221"/>
    </row>
    <row r="167" spans="1:16" x14ac:dyDescent="0.25">
      <c r="A167" s="315"/>
      <c r="B167" s="306"/>
      <c r="C167" s="238"/>
      <c r="D167" s="269"/>
      <c r="E167" s="298"/>
      <c r="F167" s="280"/>
      <c r="G167" s="219">
        <v>6</v>
      </c>
      <c r="H167" s="220">
        <v>8</v>
      </c>
      <c r="I167" s="220"/>
      <c r="J167" s="220"/>
      <c r="K167" s="220"/>
      <c r="L167" s="220"/>
      <c r="M167" s="220">
        <v>288</v>
      </c>
      <c r="N167" s="221"/>
      <c r="O167" s="221">
        <v>12</v>
      </c>
      <c r="P167" s="221"/>
    </row>
    <row r="168" spans="1:16" ht="39.75" customHeight="1" x14ac:dyDescent="0.25">
      <c r="A168" s="317">
        <v>12</v>
      </c>
      <c r="B168" s="200" t="s">
        <v>245</v>
      </c>
      <c r="C168" s="250" t="s">
        <v>215</v>
      </c>
      <c r="D168" s="318">
        <v>4</v>
      </c>
      <c r="E168" s="304" t="s">
        <v>89</v>
      </c>
      <c r="F168" s="319" t="s">
        <v>263</v>
      </c>
      <c r="G168" s="219">
        <v>1</v>
      </c>
      <c r="H168" s="220">
        <v>1</v>
      </c>
      <c r="I168" s="220"/>
      <c r="J168" s="220"/>
      <c r="K168" s="220"/>
      <c r="L168" s="220"/>
      <c r="M168" s="220">
        <v>36</v>
      </c>
      <c r="N168" s="221">
        <v>15</v>
      </c>
      <c r="O168" s="221"/>
      <c r="P168" s="221"/>
    </row>
    <row r="169" spans="1:16" ht="24.75" customHeight="1" x14ac:dyDescent="0.25">
      <c r="A169" s="315">
        <v>13</v>
      </c>
      <c r="B169" s="306" t="s">
        <v>105</v>
      </c>
      <c r="C169" s="215" t="s">
        <v>106</v>
      </c>
      <c r="D169" s="269">
        <v>4</v>
      </c>
      <c r="E169" s="308" t="s">
        <v>90</v>
      </c>
      <c r="F169" s="218" t="s">
        <v>24</v>
      </c>
      <c r="G169" s="219">
        <v>1</v>
      </c>
      <c r="H169" s="220"/>
      <c r="I169" s="220"/>
      <c r="J169" s="220">
        <v>4</v>
      </c>
      <c r="K169" s="220"/>
      <c r="L169" s="220"/>
      <c r="M169" s="220">
        <v>144</v>
      </c>
      <c r="N169" s="221"/>
      <c r="O169" s="221"/>
      <c r="P169" s="221">
        <v>10</v>
      </c>
    </row>
    <row r="170" spans="1:16" ht="19.5" customHeight="1" x14ac:dyDescent="0.25">
      <c r="A170" s="315"/>
      <c r="B170" s="306"/>
      <c r="C170" s="223"/>
      <c r="D170" s="269"/>
      <c r="E170" s="320"/>
      <c r="F170" s="218"/>
      <c r="G170" s="219">
        <v>2</v>
      </c>
      <c r="H170" s="220">
        <v>4</v>
      </c>
      <c r="I170" s="220"/>
      <c r="J170" s="220"/>
      <c r="K170" s="220"/>
      <c r="L170" s="220"/>
      <c r="M170" s="220">
        <v>144</v>
      </c>
      <c r="N170" s="221">
        <v>13</v>
      </c>
      <c r="O170" s="221"/>
      <c r="P170" s="221"/>
    </row>
    <row r="171" spans="1:16" ht="15.75" customHeight="1" x14ac:dyDescent="0.25">
      <c r="A171" s="321">
        <v>14</v>
      </c>
      <c r="B171" s="232" t="s">
        <v>233</v>
      </c>
      <c r="C171" s="223"/>
      <c r="D171" s="269">
        <v>4</v>
      </c>
      <c r="E171" s="320"/>
      <c r="F171" s="218"/>
      <c r="G171" s="219">
        <v>5</v>
      </c>
      <c r="H171" s="220"/>
      <c r="I171" s="220"/>
      <c r="J171" s="220"/>
      <c r="K171" s="220">
        <v>2</v>
      </c>
      <c r="L171" s="220"/>
      <c r="M171" s="220">
        <v>72</v>
      </c>
      <c r="N171" s="221"/>
      <c r="O171" s="221"/>
      <c r="P171" s="221">
        <v>10</v>
      </c>
    </row>
    <row r="172" spans="1:16" ht="24.75" customHeight="1" x14ac:dyDescent="0.25">
      <c r="A172" s="322"/>
      <c r="B172" s="233"/>
      <c r="C172" s="223"/>
      <c r="D172" s="269"/>
      <c r="E172" s="320"/>
      <c r="F172" s="218"/>
      <c r="G172" s="219">
        <v>6</v>
      </c>
      <c r="H172" s="220"/>
      <c r="I172" s="220"/>
      <c r="J172" s="220"/>
      <c r="K172" s="220">
        <v>2</v>
      </c>
      <c r="L172" s="220"/>
      <c r="M172" s="220">
        <v>72</v>
      </c>
      <c r="N172" s="221"/>
      <c r="O172" s="221"/>
      <c r="P172" s="221">
        <v>10</v>
      </c>
    </row>
    <row r="173" spans="1:16" ht="18.75" customHeight="1" x14ac:dyDescent="0.25">
      <c r="A173" s="323">
        <v>15</v>
      </c>
      <c r="B173" s="324" t="s">
        <v>327</v>
      </c>
      <c r="C173" s="223"/>
      <c r="D173" s="269"/>
      <c r="E173" s="320"/>
      <c r="F173" s="218"/>
      <c r="G173" s="219">
        <v>8</v>
      </c>
      <c r="H173" s="220">
        <v>4</v>
      </c>
      <c r="I173" s="220"/>
      <c r="J173" s="220"/>
      <c r="K173" s="220"/>
      <c r="L173" s="220"/>
      <c r="M173" s="220">
        <v>144</v>
      </c>
      <c r="N173" s="221">
        <v>13</v>
      </c>
      <c r="O173" s="221"/>
      <c r="P173" s="221"/>
    </row>
    <row r="174" spans="1:16" ht="24" customHeight="1" x14ac:dyDescent="0.25">
      <c r="A174" s="316">
        <v>16</v>
      </c>
      <c r="B174" s="200" t="s">
        <v>109</v>
      </c>
      <c r="C174" s="229"/>
      <c r="D174" s="318">
        <v>3</v>
      </c>
      <c r="E174" s="310"/>
      <c r="F174" s="325" t="s">
        <v>110</v>
      </c>
      <c r="G174" s="219">
        <v>7</v>
      </c>
      <c r="H174" s="220">
        <v>4</v>
      </c>
      <c r="I174" s="220"/>
      <c r="J174" s="220"/>
      <c r="K174" s="220"/>
      <c r="L174" s="220"/>
      <c r="M174" s="220">
        <v>144</v>
      </c>
      <c r="N174" s="221">
        <v>13</v>
      </c>
      <c r="O174" s="221"/>
      <c r="P174" s="221"/>
    </row>
    <row r="175" spans="1:16" ht="18.75" customHeight="1" x14ac:dyDescent="0.25">
      <c r="A175" s="321">
        <v>17</v>
      </c>
      <c r="B175" s="232" t="s">
        <v>235</v>
      </c>
      <c r="C175" s="253" t="s">
        <v>229</v>
      </c>
      <c r="D175" s="318">
        <v>3</v>
      </c>
      <c r="E175" s="308" t="s">
        <v>89</v>
      </c>
      <c r="F175" s="245" t="s">
        <v>236</v>
      </c>
      <c r="G175" s="326" t="s">
        <v>295</v>
      </c>
      <c r="H175" s="220"/>
      <c r="I175" s="220">
        <v>4</v>
      </c>
      <c r="J175" s="220"/>
      <c r="K175" s="220"/>
      <c r="L175" s="220"/>
      <c r="M175" s="220">
        <v>144</v>
      </c>
      <c r="N175" s="221"/>
      <c r="O175" s="221">
        <v>12</v>
      </c>
      <c r="P175" s="221"/>
    </row>
    <row r="176" spans="1:16" ht="19.5" customHeight="1" x14ac:dyDescent="0.25">
      <c r="A176" s="322"/>
      <c r="B176" s="233"/>
      <c r="C176" s="327"/>
      <c r="D176" s="318">
        <v>3</v>
      </c>
      <c r="E176" s="310"/>
      <c r="F176" s="247"/>
      <c r="G176" s="326" t="s">
        <v>240</v>
      </c>
      <c r="H176" s="220"/>
      <c r="I176" s="220">
        <v>4</v>
      </c>
      <c r="J176" s="220"/>
      <c r="K176" s="220"/>
      <c r="L176" s="220"/>
      <c r="M176" s="220">
        <v>144</v>
      </c>
      <c r="N176" s="221"/>
      <c r="O176" s="221">
        <v>12</v>
      </c>
      <c r="P176" s="221"/>
    </row>
    <row r="177" spans="1:16" ht="19.5" customHeight="1" x14ac:dyDescent="0.25">
      <c r="A177" s="321">
        <v>18</v>
      </c>
      <c r="B177" s="232" t="s">
        <v>250</v>
      </c>
      <c r="C177" s="327"/>
      <c r="D177" s="318">
        <v>2</v>
      </c>
      <c r="E177" s="308" t="s">
        <v>251</v>
      </c>
      <c r="F177" s="245" t="s">
        <v>252</v>
      </c>
      <c r="G177" s="326" t="s">
        <v>223</v>
      </c>
      <c r="H177" s="220"/>
      <c r="I177" s="220">
        <v>2</v>
      </c>
      <c r="J177" s="220"/>
      <c r="K177" s="220"/>
      <c r="L177" s="220"/>
      <c r="M177" s="220">
        <v>72</v>
      </c>
      <c r="N177" s="221"/>
      <c r="O177" s="221">
        <v>12</v>
      </c>
      <c r="P177" s="221"/>
    </row>
    <row r="178" spans="1:16" ht="30" customHeight="1" x14ac:dyDescent="0.25">
      <c r="A178" s="322"/>
      <c r="B178" s="233"/>
      <c r="C178" s="256"/>
      <c r="D178" s="318">
        <v>1</v>
      </c>
      <c r="E178" s="310"/>
      <c r="F178" s="247"/>
      <c r="G178" s="326" t="s">
        <v>249</v>
      </c>
      <c r="H178" s="220">
        <v>2</v>
      </c>
      <c r="I178" s="220"/>
      <c r="J178" s="220"/>
      <c r="K178" s="220"/>
      <c r="L178" s="220"/>
      <c r="M178" s="220">
        <v>72</v>
      </c>
      <c r="N178" s="221">
        <v>13</v>
      </c>
      <c r="O178" s="221"/>
      <c r="P178" s="221"/>
    </row>
    <row r="179" spans="1:16" ht="68.25" customHeight="1" x14ac:dyDescent="0.25">
      <c r="A179" s="328">
        <v>19</v>
      </c>
      <c r="B179" s="329" t="s">
        <v>253</v>
      </c>
      <c r="C179" s="330" t="s">
        <v>254</v>
      </c>
      <c r="D179" s="318">
        <v>1</v>
      </c>
      <c r="E179" s="331" t="s">
        <v>251</v>
      </c>
      <c r="F179" s="332" t="s">
        <v>252</v>
      </c>
      <c r="G179" s="326" t="s">
        <v>255</v>
      </c>
      <c r="H179" s="220"/>
      <c r="I179" s="220">
        <v>2</v>
      </c>
      <c r="J179" s="220"/>
      <c r="K179" s="220"/>
      <c r="L179" s="220"/>
      <c r="M179" s="220">
        <v>72</v>
      </c>
      <c r="N179" s="221"/>
      <c r="O179" s="221">
        <v>12</v>
      </c>
      <c r="P179" s="221"/>
    </row>
    <row r="180" spans="1:16" ht="39" x14ac:dyDescent="0.25">
      <c r="A180" s="316">
        <v>20</v>
      </c>
      <c r="B180" s="200" t="s">
        <v>111</v>
      </c>
      <c r="C180" s="253" t="s">
        <v>19</v>
      </c>
      <c r="D180" s="318">
        <v>4</v>
      </c>
      <c r="E180" s="333" t="s">
        <v>112</v>
      </c>
      <c r="F180" s="334" t="s">
        <v>113</v>
      </c>
      <c r="G180" s="219">
        <v>1</v>
      </c>
      <c r="H180" s="220"/>
      <c r="I180" s="220"/>
      <c r="J180" s="220">
        <v>6</v>
      </c>
      <c r="K180" s="220"/>
      <c r="L180" s="220"/>
      <c r="M180" s="220">
        <v>216</v>
      </c>
      <c r="N180" s="221"/>
      <c r="O180" s="221"/>
      <c r="P180" s="221">
        <v>10</v>
      </c>
    </row>
    <row r="181" spans="1:16" ht="21.75" customHeight="1" x14ac:dyDescent="0.25">
      <c r="A181" s="335">
        <v>21</v>
      </c>
      <c r="B181" s="324" t="s">
        <v>237</v>
      </c>
      <c r="C181" s="327"/>
      <c r="D181" s="318">
        <v>4</v>
      </c>
      <c r="E181" s="336" t="s">
        <v>114</v>
      </c>
      <c r="F181" s="319" t="s">
        <v>20</v>
      </c>
      <c r="G181" s="219">
        <v>6</v>
      </c>
      <c r="H181" s="220"/>
      <c r="I181" s="220">
        <v>3</v>
      </c>
      <c r="J181" s="220"/>
      <c r="K181" s="220"/>
      <c r="L181" s="220"/>
      <c r="M181" s="220">
        <v>108</v>
      </c>
      <c r="N181" s="221"/>
      <c r="O181" s="221">
        <v>12</v>
      </c>
      <c r="P181" s="221"/>
    </row>
    <row r="182" spans="1:16" x14ac:dyDescent="0.25">
      <c r="A182" s="315">
        <v>22</v>
      </c>
      <c r="B182" s="337" t="s">
        <v>115</v>
      </c>
      <c r="C182" s="327"/>
      <c r="D182" s="269">
        <v>2</v>
      </c>
      <c r="E182" s="298" t="s">
        <v>114</v>
      </c>
      <c r="F182" s="270" t="s">
        <v>116</v>
      </c>
      <c r="G182" s="219">
        <v>2</v>
      </c>
      <c r="H182" s="220">
        <v>2</v>
      </c>
      <c r="I182" s="220"/>
      <c r="J182" s="220"/>
      <c r="K182" s="220"/>
      <c r="L182" s="220"/>
      <c r="M182" s="220">
        <v>72</v>
      </c>
      <c r="N182" s="221">
        <v>13</v>
      </c>
      <c r="O182" s="221"/>
      <c r="P182" s="221"/>
    </row>
    <row r="183" spans="1:16" x14ac:dyDescent="0.25">
      <c r="A183" s="315"/>
      <c r="B183" s="337"/>
      <c r="C183" s="256"/>
      <c r="D183" s="269"/>
      <c r="E183" s="298"/>
      <c r="F183" s="270"/>
      <c r="G183" s="219">
        <v>4</v>
      </c>
      <c r="H183" s="220">
        <v>2</v>
      </c>
      <c r="I183" s="220"/>
      <c r="J183" s="220"/>
      <c r="K183" s="220"/>
      <c r="L183" s="220"/>
      <c r="M183" s="220">
        <v>72</v>
      </c>
      <c r="N183" s="221">
        <v>13</v>
      </c>
      <c r="O183" s="221"/>
      <c r="P183" s="221"/>
    </row>
    <row r="184" spans="1:16" ht="21.75" customHeight="1" x14ac:dyDescent="0.25">
      <c r="A184" s="314">
        <v>23</v>
      </c>
      <c r="B184" s="232" t="s">
        <v>117</v>
      </c>
      <c r="C184" s="253" t="s">
        <v>76</v>
      </c>
      <c r="D184" s="236">
        <v>3</v>
      </c>
      <c r="E184" s="215" t="s">
        <v>118</v>
      </c>
      <c r="F184" s="254" t="s">
        <v>119</v>
      </c>
      <c r="G184" s="219">
        <v>1</v>
      </c>
      <c r="H184" s="287">
        <v>2</v>
      </c>
      <c r="I184" s="287"/>
      <c r="J184" s="220"/>
      <c r="K184" s="220"/>
      <c r="L184" s="220"/>
      <c r="M184" s="220">
        <v>72</v>
      </c>
      <c r="N184" s="221">
        <v>13</v>
      </c>
      <c r="O184" s="221"/>
      <c r="P184" s="221"/>
    </row>
    <row r="185" spans="1:16" x14ac:dyDescent="0.25">
      <c r="A185" s="314"/>
      <c r="B185" s="267"/>
      <c r="C185" s="327"/>
      <c r="D185" s="236"/>
      <c r="E185" s="223"/>
      <c r="F185" s="292"/>
      <c r="G185" s="219">
        <v>2</v>
      </c>
      <c r="H185" s="287"/>
      <c r="I185" s="287">
        <v>4</v>
      </c>
      <c r="J185" s="220"/>
      <c r="K185" s="220"/>
      <c r="L185" s="220"/>
      <c r="M185" s="220">
        <v>144</v>
      </c>
      <c r="N185" s="221"/>
      <c r="O185" s="221">
        <v>12</v>
      </c>
      <c r="P185" s="221"/>
    </row>
    <row r="186" spans="1:16" x14ac:dyDescent="0.25">
      <c r="A186" s="314"/>
      <c r="B186" s="267"/>
      <c r="C186" s="327"/>
      <c r="D186" s="236"/>
      <c r="E186" s="223"/>
      <c r="F186" s="292"/>
      <c r="G186" s="219">
        <v>3</v>
      </c>
      <c r="H186" s="287"/>
      <c r="I186" s="287">
        <v>4</v>
      </c>
      <c r="J186" s="220"/>
      <c r="K186" s="220"/>
      <c r="L186" s="220"/>
      <c r="M186" s="220">
        <v>144</v>
      </c>
      <c r="N186" s="221"/>
      <c r="O186" s="221">
        <v>12</v>
      </c>
      <c r="P186" s="221"/>
    </row>
    <row r="187" spans="1:16" x14ac:dyDescent="0.25">
      <c r="A187" s="314"/>
      <c r="B187" s="267"/>
      <c r="C187" s="327"/>
      <c r="D187" s="236"/>
      <c r="E187" s="223"/>
      <c r="F187" s="292"/>
      <c r="G187" s="219">
        <v>4</v>
      </c>
      <c r="H187" s="287"/>
      <c r="I187" s="287">
        <v>4</v>
      </c>
      <c r="J187" s="220"/>
      <c r="K187" s="220"/>
      <c r="L187" s="220"/>
      <c r="M187" s="220">
        <v>144</v>
      </c>
      <c r="N187" s="221"/>
      <c r="O187" s="221">
        <v>12</v>
      </c>
      <c r="P187" s="221"/>
    </row>
    <row r="188" spans="1:16" x14ac:dyDescent="0.25">
      <c r="A188" s="314"/>
      <c r="B188" s="267"/>
      <c r="C188" s="327"/>
      <c r="D188" s="236"/>
      <c r="E188" s="223"/>
      <c r="F188" s="292"/>
      <c r="G188" s="219">
        <v>7</v>
      </c>
      <c r="H188" s="287">
        <v>4</v>
      </c>
      <c r="I188" s="287"/>
      <c r="J188" s="220"/>
      <c r="K188" s="220"/>
      <c r="L188" s="220"/>
      <c r="M188" s="220">
        <v>144</v>
      </c>
      <c r="N188" s="221">
        <v>13</v>
      </c>
      <c r="O188" s="221"/>
      <c r="P188" s="221"/>
    </row>
    <row r="189" spans="1:16" x14ac:dyDescent="0.25">
      <c r="A189" s="314"/>
      <c r="B189" s="233"/>
      <c r="C189" s="327"/>
      <c r="D189" s="236"/>
      <c r="E189" s="223"/>
      <c r="F189" s="292"/>
      <c r="G189" s="219">
        <v>8</v>
      </c>
      <c r="H189" s="287">
        <v>2</v>
      </c>
      <c r="I189" s="287"/>
      <c r="J189" s="220"/>
      <c r="K189" s="220"/>
      <c r="L189" s="220"/>
      <c r="M189" s="220">
        <v>72</v>
      </c>
      <c r="N189" s="221">
        <v>13</v>
      </c>
      <c r="O189" s="221"/>
      <c r="P189" s="221"/>
    </row>
    <row r="190" spans="1:16" x14ac:dyDescent="0.25">
      <c r="A190" s="296">
        <v>24</v>
      </c>
      <c r="B190" s="232" t="s">
        <v>238</v>
      </c>
      <c r="C190" s="327"/>
      <c r="D190" s="213">
        <v>3</v>
      </c>
      <c r="E190" s="223"/>
      <c r="F190" s="292"/>
      <c r="G190" s="219">
        <v>5</v>
      </c>
      <c r="H190" s="287">
        <v>4</v>
      </c>
      <c r="I190" s="287"/>
      <c r="J190" s="220"/>
      <c r="K190" s="220"/>
      <c r="L190" s="220"/>
      <c r="M190" s="220">
        <v>144</v>
      </c>
      <c r="N190" s="221">
        <v>13</v>
      </c>
      <c r="O190" s="221"/>
      <c r="P190" s="221"/>
    </row>
    <row r="191" spans="1:16" x14ac:dyDescent="0.25">
      <c r="A191" s="338"/>
      <c r="B191" s="267"/>
      <c r="C191" s="327"/>
      <c r="D191" s="227"/>
      <c r="E191" s="223"/>
      <c r="F191" s="292"/>
      <c r="G191" s="219">
        <v>6</v>
      </c>
      <c r="H191" s="287"/>
      <c r="I191" s="287"/>
      <c r="J191" s="220">
        <v>4</v>
      </c>
      <c r="K191" s="220"/>
      <c r="L191" s="220"/>
      <c r="M191" s="220">
        <v>144</v>
      </c>
      <c r="N191" s="221"/>
      <c r="O191" s="221"/>
      <c r="P191" s="221">
        <v>10</v>
      </c>
    </row>
    <row r="192" spans="1:16" ht="18" customHeight="1" x14ac:dyDescent="0.25">
      <c r="A192" s="314">
        <v>25</v>
      </c>
      <c r="B192" s="214" t="s">
        <v>156</v>
      </c>
      <c r="C192" s="258" t="s">
        <v>76</v>
      </c>
      <c r="D192" s="236">
        <v>3</v>
      </c>
      <c r="E192" s="230" t="s">
        <v>114</v>
      </c>
      <c r="F192" s="252" t="s">
        <v>119</v>
      </c>
      <c r="G192" s="219">
        <v>9</v>
      </c>
      <c r="H192" s="220">
        <v>2</v>
      </c>
      <c r="I192" s="220"/>
      <c r="J192" s="220"/>
      <c r="K192" s="220"/>
      <c r="L192" s="220"/>
      <c r="M192" s="220">
        <v>72</v>
      </c>
      <c r="N192" s="221">
        <v>13</v>
      </c>
      <c r="O192" s="221"/>
      <c r="P192" s="221"/>
    </row>
    <row r="193" spans="1:16" ht="19.5" customHeight="1" x14ac:dyDescent="0.25">
      <c r="A193" s="314"/>
      <c r="B193" s="214"/>
      <c r="C193" s="258"/>
      <c r="D193" s="236"/>
      <c r="E193" s="230"/>
      <c r="F193" s="252"/>
      <c r="G193" s="219">
        <v>10</v>
      </c>
      <c r="H193" s="220">
        <v>2</v>
      </c>
      <c r="I193" s="220"/>
      <c r="J193" s="220"/>
      <c r="K193" s="220"/>
      <c r="L193" s="220"/>
      <c r="M193" s="220">
        <v>72</v>
      </c>
      <c r="N193" s="221">
        <v>13</v>
      </c>
      <c r="O193" s="221"/>
      <c r="P193" s="221"/>
    </row>
    <row r="194" spans="1:16" ht="17.25" customHeight="1" x14ac:dyDescent="0.25">
      <c r="A194" s="314">
        <v>26</v>
      </c>
      <c r="B194" s="214" t="s">
        <v>166</v>
      </c>
      <c r="C194" s="253" t="s">
        <v>259</v>
      </c>
      <c r="D194" s="236">
        <v>3</v>
      </c>
      <c r="E194" s="230" t="s">
        <v>167</v>
      </c>
      <c r="F194" s="254" t="s">
        <v>168</v>
      </c>
      <c r="G194" s="219">
        <v>1</v>
      </c>
      <c r="H194" s="220">
        <v>2</v>
      </c>
      <c r="I194" s="220"/>
      <c r="J194" s="220"/>
      <c r="K194" s="220"/>
      <c r="L194" s="220"/>
      <c r="M194" s="220">
        <v>72</v>
      </c>
      <c r="N194" s="221">
        <v>13</v>
      </c>
      <c r="O194" s="221"/>
      <c r="P194" s="221"/>
    </row>
    <row r="195" spans="1:16" x14ac:dyDescent="0.25">
      <c r="A195" s="314"/>
      <c r="B195" s="214"/>
      <c r="C195" s="327"/>
      <c r="D195" s="236"/>
      <c r="E195" s="230"/>
      <c r="F195" s="292"/>
      <c r="G195" s="219">
        <v>2</v>
      </c>
      <c r="H195" s="220">
        <v>2</v>
      </c>
      <c r="I195" s="220"/>
      <c r="J195" s="220"/>
      <c r="K195" s="220"/>
      <c r="L195" s="220"/>
      <c r="M195" s="220">
        <v>72</v>
      </c>
      <c r="N195" s="221">
        <v>13</v>
      </c>
      <c r="O195" s="221"/>
      <c r="P195" s="221"/>
    </row>
    <row r="196" spans="1:16" x14ac:dyDescent="0.25">
      <c r="A196" s="314"/>
      <c r="B196" s="214"/>
      <c r="C196" s="327"/>
      <c r="D196" s="236"/>
      <c r="E196" s="230"/>
      <c r="F196" s="292"/>
      <c r="G196" s="219">
        <v>3</v>
      </c>
      <c r="H196" s="220">
        <v>2</v>
      </c>
      <c r="I196" s="220"/>
      <c r="J196" s="220"/>
      <c r="K196" s="220"/>
      <c r="L196" s="220"/>
      <c r="M196" s="220">
        <v>72</v>
      </c>
      <c r="N196" s="221">
        <v>13</v>
      </c>
      <c r="O196" s="221"/>
      <c r="P196" s="221"/>
    </row>
    <row r="197" spans="1:16" x14ac:dyDescent="0.25">
      <c r="A197" s="301">
        <v>27</v>
      </c>
      <c r="B197" s="200" t="s">
        <v>239</v>
      </c>
      <c r="C197" s="256"/>
      <c r="D197" s="248">
        <v>3</v>
      </c>
      <c r="E197" s="333" t="s">
        <v>167</v>
      </c>
      <c r="F197" s="257"/>
      <c r="G197" s="326" t="s">
        <v>298</v>
      </c>
      <c r="H197" s="220"/>
      <c r="I197" s="220">
        <v>6</v>
      </c>
      <c r="J197" s="220"/>
      <c r="K197" s="220"/>
      <c r="L197" s="220"/>
      <c r="M197" s="220">
        <v>216</v>
      </c>
      <c r="N197" s="221"/>
      <c r="O197" s="221">
        <v>12</v>
      </c>
      <c r="P197" s="221"/>
    </row>
    <row r="198" spans="1:16" ht="18.75" customHeight="1" x14ac:dyDescent="0.25">
      <c r="A198" s="302">
        <v>28</v>
      </c>
      <c r="B198" s="200" t="s">
        <v>120</v>
      </c>
      <c r="C198" s="215" t="s">
        <v>21</v>
      </c>
      <c r="D198" s="303">
        <v>2</v>
      </c>
      <c r="E198" s="304" t="s">
        <v>122</v>
      </c>
      <c r="F198" s="220" t="s">
        <v>126</v>
      </c>
      <c r="G198" s="219">
        <v>1</v>
      </c>
      <c r="H198" s="220"/>
      <c r="I198" s="220"/>
      <c r="J198" s="220">
        <v>6</v>
      </c>
      <c r="K198" s="220"/>
      <c r="L198" s="220"/>
      <c r="M198" s="220">
        <v>216</v>
      </c>
      <c r="N198" s="221"/>
      <c r="O198" s="221"/>
      <c r="P198" s="221">
        <v>10</v>
      </c>
    </row>
    <row r="199" spans="1:16" ht="42" customHeight="1" x14ac:dyDescent="0.25">
      <c r="A199" s="301">
        <v>29</v>
      </c>
      <c r="B199" s="200" t="s">
        <v>193</v>
      </c>
      <c r="C199" s="223"/>
      <c r="D199" s="318">
        <v>4</v>
      </c>
      <c r="E199" s="333" t="s">
        <v>297</v>
      </c>
      <c r="F199" s="339" t="s">
        <v>127</v>
      </c>
      <c r="G199" s="219">
        <v>2</v>
      </c>
      <c r="H199" s="220"/>
      <c r="I199" s="220"/>
      <c r="J199" s="220">
        <v>2</v>
      </c>
      <c r="K199" s="220"/>
      <c r="L199" s="220"/>
      <c r="M199" s="220">
        <v>72</v>
      </c>
      <c r="N199" s="221"/>
      <c r="O199" s="221"/>
      <c r="P199" s="221">
        <v>10</v>
      </c>
    </row>
    <row r="200" spans="1:16" ht="19.5" customHeight="1" x14ac:dyDescent="0.25">
      <c r="A200" s="314">
        <v>30</v>
      </c>
      <c r="B200" s="232" t="s">
        <v>123</v>
      </c>
      <c r="C200" s="223"/>
      <c r="D200" s="269">
        <v>3</v>
      </c>
      <c r="E200" s="298" t="s">
        <v>23</v>
      </c>
      <c r="F200" s="241" t="s">
        <v>124</v>
      </c>
      <c r="G200" s="219">
        <v>2</v>
      </c>
      <c r="H200" s="220">
        <v>4</v>
      </c>
      <c r="I200" s="220"/>
      <c r="J200" s="220"/>
      <c r="K200" s="220"/>
      <c r="L200" s="220"/>
      <c r="M200" s="220">
        <v>144</v>
      </c>
      <c r="N200" s="221">
        <v>13</v>
      </c>
      <c r="O200" s="221"/>
      <c r="P200" s="221"/>
    </row>
    <row r="201" spans="1:16" ht="18" customHeight="1" x14ac:dyDescent="0.25">
      <c r="A201" s="314"/>
      <c r="B201" s="233"/>
      <c r="C201" s="223"/>
      <c r="D201" s="269"/>
      <c r="E201" s="298"/>
      <c r="F201" s="241"/>
      <c r="G201" s="219">
        <v>4</v>
      </c>
      <c r="H201" s="220">
        <v>2</v>
      </c>
      <c r="I201" s="220"/>
      <c r="J201" s="220"/>
      <c r="K201" s="220"/>
      <c r="L201" s="220"/>
      <c r="M201" s="220">
        <v>72</v>
      </c>
      <c r="N201" s="221">
        <v>13</v>
      </c>
      <c r="O201" s="221"/>
      <c r="P201" s="221"/>
    </row>
    <row r="202" spans="1:16" ht="38.25" customHeight="1" x14ac:dyDescent="0.25">
      <c r="A202" s="335">
        <v>31</v>
      </c>
      <c r="B202" s="324" t="s">
        <v>125</v>
      </c>
      <c r="C202" s="223"/>
      <c r="D202" s="269">
        <v>3</v>
      </c>
      <c r="E202" s="298" t="s">
        <v>23</v>
      </c>
      <c r="F202" s="241"/>
      <c r="G202" s="219">
        <v>8</v>
      </c>
      <c r="H202" s="220"/>
      <c r="I202" s="220"/>
      <c r="J202" s="220">
        <v>2</v>
      </c>
      <c r="K202" s="220"/>
      <c r="L202" s="220"/>
      <c r="M202" s="220">
        <v>72</v>
      </c>
      <c r="N202" s="221"/>
      <c r="O202" s="221"/>
      <c r="P202" s="221">
        <v>10</v>
      </c>
    </row>
    <row r="203" spans="1:16" ht="27.75" customHeight="1" x14ac:dyDescent="0.25">
      <c r="A203" s="323">
        <v>32</v>
      </c>
      <c r="B203" s="200" t="s">
        <v>267</v>
      </c>
      <c r="C203" s="223"/>
      <c r="D203" s="269"/>
      <c r="E203" s="298"/>
      <c r="F203" s="241"/>
      <c r="G203" s="219">
        <v>9</v>
      </c>
      <c r="H203" s="220"/>
      <c r="I203" s="220"/>
      <c r="J203" s="220">
        <v>2</v>
      </c>
      <c r="K203" s="220"/>
      <c r="L203" s="220"/>
      <c r="M203" s="220">
        <v>72</v>
      </c>
      <c r="N203" s="221"/>
      <c r="O203" s="221"/>
      <c r="P203" s="221">
        <v>10</v>
      </c>
    </row>
    <row r="204" spans="1:16" ht="19.5" customHeight="1" x14ac:dyDescent="0.25">
      <c r="A204" s="321">
        <v>33</v>
      </c>
      <c r="B204" s="232" t="s">
        <v>244</v>
      </c>
      <c r="C204" s="223"/>
      <c r="D204" s="297">
        <v>3</v>
      </c>
      <c r="E204" s="308" t="s">
        <v>37</v>
      </c>
      <c r="F204" s="241"/>
      <c r="G204" s="219">
        <v>6</v>
      </c>
      <c r="H204" s="220">
        <v>4</v>
      </c>
      <c r="I204" s="220"/>
      <c r="J204" s="220"/>
      <c r="K204" s="220"/>
      <c r="L204" s="220"/>
      <c r="M204" s="220">
        <v>144</v>
      </c>
      <c r="N204" s="221">
        <v>13</v>
      </c>
      <c r="O204" s="221"/>
      <c r="P204" s="221"/>
    </row>
    <row r="205" spans="1:16" ht="21.75" customHeight="1" x14ac:dyDescent="0.25">
      <c r="A205" s="340"/>
      <c r="B205" s="267"/>
      <c r="C205" s="223"/>
      <c r="D205" s="297">
        <v>3</v>
      </c>
      <c r="E205" s="320"/>
      <c r="F205" s="241"/>
      <c r="G205" s="219">
        <v>5</v>
      </c>
      <c r="H205" s="220">
        <v>4</v>
      </c>
      <c r="I205" s="220"/>
      <c r="J205" s="220"/>
      <c r="K205" s="220"/>
      <c r="L205" s="220"/>
      <c r="M205" s="220">
        <v>144</v>
      </c>
      <c r="N205" s="221">
        <v>13</v>
      </c>
      <c r="O205" s="221"/>
      <c r="P205" s="221"/>
    </row>
    <row r="206" spans="1:16" ht="28.5" customHeight="1" x14ac:dyDescent="0.25">
      <c r="A206" s="322"/>
      <c r="B206" s="233"/>
      <c r="C206" s="229"/>
      <c r="D206" s="297">
        <v>3</v>
      </c>
      <c r="E206" s="310"/>
      <c r="F206" s="241"/>
      <c r="G206" s="219">
        <v>3</v>
      </c>
      <c r="H206" s="220"/>
      <c r="I206" s="220"/>
      <c r="J206" s="220">
        <v>6</v>
      </c>
      <c r="K206" s="220"/>
      <c r="L206" s="220"/>
      <c r="M206" s="220">
        <v>216</v>
      </c>
      <c r="N206" s="221"/>
      <c r="O206" s="221"/>
      <c r="P206" s="221">
        <v>10</v>
      </c>
    </row>
    <row r="207" spans="1:16" ht="21.75" customHeight="1" x14ac:dyDescent="0.25">
      <c r="A207" s="341">
        <v>34</v>
      </c>
      <c r="B207" s="232" t="s">
        <v>128</v>
      </c>
      <c r="C207" s="264" t="s">
        <v>129</v>
      </c>
      <c r="D207" s="303">
        <v>3</v>
      </c>
      <c r="E207" s="308" t="s">
        <v>130</v>
      </c>
      <c r="F207" s="241" t="s">
        <v>131</v>
      </c>
      <c r="G207" s="219">
        <v>1</v>
      </c>
      <c r="H207" s="220"/>
      <c r="I207" s="220">
        <v>6</v>
      </c>
      <c r="J207" s="220"/>
      <c r="K207" s="220"/>
      <c r="L207" s="220"/>
      <c r="M207" s="220">
        <v>216</v>
      </c>
      <c r="N207" s="221"/>
      <c r="O207" s="221">
        <v>12</v>
      </c>
      <c r="P207" s="221"/>
    </row>
    <row r="208" spans="1:16" ht="21" customHeight="1" x14ac:dyDescent="0.25">
      <c r="A208" s="342"/>
      <c r="B208" s="233"/>
      <c r="C208" s="291"/>
      <c r="D208" s="343">
        <v>3</v>
      </c>
      <c r="E208" s="310"/>
      <c r="F208" s="241"/>
      <c r="G208" s="219">
        <v>4</v>
      </c>
      <c r="H208" s="220">
        <v>6</v>
      </c>
      <c r="I208" s="220"/>
      <c r="J208" s="220"/>
      <c r="K208" s="220"/>
      <c r="L208" s="220"/>
      <c r="M208" s="220">
        <v>216</v>
      </c>
      <c r="N208" s="221">
        <v>13</v>
      </c>
      <c r="O208" s="221"/>
      <c r="P208" s="221"/>
    </row>
    <row r="209" spans="1:16" ht="28.5" customHeight="1" x14ac:dyDescent="0.25">
      <c r="A209" s="344">
        <v>35</v>
      </c>
      <c r="B209" s="214" t="s">
        <v>132</v>
      </c>
      <c r="C209" s="238" t="s">
        <v>129</v>
      </c>
      <c r="D209" s="276">
        <v>3</v>
      </c>
      <c r="E209" s="298" t="s">
        <v>130</v>
      </c>
      <c r="F209" s="241"/>
      <c r="G209" s="219">
        <v>2</v>
      </c>
      <c r="H209" s="220"/>
      <c r="I209" s="220">
        <v>4</v>
      </c>
      <c r="J209" s="220"/>
      <c r="K209" s="220"/>
      <c r="L209" s="220"/>
      <c r="M209" s="220">
        <v>144</v>
      </c>
      <c r="N209" s="221"/>
      <c r="O209" s="221">
        <v>12</v>
      </c>
      <c r="P209" s="221"/>
    </row>
    <row r="210" spans="1:16" ht="22.5" customHeight="1" x14ac:dyDescent="0.25">
      <c r="A210" s="344"/>
      <c r="B210" s="214"/>
      <c r="C210" s="238"/>
      <c r="D210" s="278"/>
      <c r="E210" s="298"/>
      <c r="F210" s="241"/>
      <c r="G210" s="219">
        <v>3</v>
      </c>
      <c r="H210" s="220">
        <v>4</v>
      </c>
      <c r="I210" s="220"/>
      <c r="J210" s="220"/>
      <c r="K210" s="220"/>
      <c r="L210" s="220"/>
      <c r="M210" s="220">
        <v>14</v>
      </c>
      <c r="N210" s="221">
        <v>13</v>
      </c>
      <c r="O210" s="221"/>
      <c r="P210" s="221"/>
    </row>
    <row r="211" spans="1:16" x14ac:dyDescent="0.25">
      <c r="A211" s="285" t="s">
        <v>29</v>
      </c>
      <c r="B211" s="345"/>
      <c r="C211" s="345"/>
      <c r="D211" s="345"/>
      <c r="E211" s="345"/>
      <c r="F211" s="345"/>
      <c r="G211" s="260">
        <v>79</v>
      </c>
      <c r="H211" s="286">
        <f t="shared" ref="H211:M211" si="2">SUM(H142:H210)</f>
        <v>89</v>
      </c>
      <c r="I211" s="286">
        <f t="shared" si="2"/>
        <v>91.5</v>
      </c>
      <c r="J211" s="286">
        <f t="shared" si="2"/>
        <v>39</v>
      </c>
      <c r="K211" s="286">
        <f t="shared" si="2"/>
        <v>29.5</v>
      </c>
      <c r="L211" s="286">
        <f t="shared" si="2"/>
        <v>11</v>
      </c>
      <c r="M211" s="286">
        <f t="shared" si="2"/>
        <v>9230</v>
      </c>
      <c r="N211" s="221"/>
      <c r="O211" s="221"/>
      <c r="P211" s="221"/>
    </row>
    <row r="212" spans="1:16" x14ac:dyDescent="0.25">
      <c r="A212" s="346"/>
      <c r="B212" s="347" t="s">
        <v>133</v>
      </c>
      <c r="C212" s="347"/>
      <c r="D212" s="347"/>
      <c r="E212" s="347"/>
      <c r="F212" s="347"/>
      <c r="G212" s="348">
        <v>164</v>
      </c>
      <c r="H212" s="348">
        <f>H211+H140+H80+H71+H66+H48</f>
        <v>269</v>
      </c>
      <c r="I212" s="348">
        <f>I48+I66+I71+I80+I140+I211</f>
        <v>162.5</v>
      </c>
      <c r="J212" s="348">
        <f>J48+J66+J71+J80+J140+J211</f>
        <v>65</v>
      </c>
      <c r="K212" s="348">
        <f>K48+K66+K71+K80+K140+K211</f>
        <v>33.5</v>
      </c>
      <c r="L212" s="349"/>
      <c r="M212" s="348">
        <f>M48+M66+M71+M80+M140+M211</f>
        <v>19382</v>
      </c>
      <c r="N212" s="350"/>
      <c r="O212" s="350"/>
      <c r="P212" s="350"/>
    </row>
    <row r="213" spans="1:16" x14ac:dyDescent="0.25">
      <c r="A213" s="351"/>
      <c r="B213" s="351"/>
      <c r="C213" s="351"/>
      <c r="D213" s="351"/>
      <c r="E213" s="351"/>
      <c r="F213" s="351"/>
      <c r="G213" s="352"/>
      <c r="H213" s="351"/>
      <c r="I213" s="351"/>
      <c r="J213" s="351"/>
      <c r="K213" s="351"/>
      <c r="L213" s="351"/>
      <c r="M213" s="351"/>
    </row>
    <row r="214" spans="1:16" x14ac:dyDescent="0.25">
      <c r="A214" s="351"/>
      <c r="B214" s="351"/>
      <c r="C214" s="351"/>
      <c r="D214" s="351"/>
      <c r="E214" s="351"/>
      <c r="F214" s="351"/>
      <c r="G214" s="352"/>
      <c r="H214" s="351"/>
      <c r="I214" s="351"/>
      <c r="J214" s="351"/>
      <c r="K214" s="351"/>
      <c r="L214" s="351"/>
      <c r="M214" s="351"/>
    </row>
    <row r="215" spans="1:16" x14ac:dyDescent="0.25">
      <c r="A215" s="351"/>
      <c r="B215" s="351"/>
      <c r="C215" s="351"/>
      <c r="D215" s="351"/>
      <c r="E215" s="351"/>
      <c r="F215" s="351"/>
      <c r="G215" s="352"/>
      <c r="H215" s="351"/>
      <c r="I215" s="351"/>
      <c r="J215" s="351"/>
      <c r="K215" s="351"/>
      <c r="L215" s="351"/>
      <c r="M215" s="351"/>
    </row>
    <row r="216" spans="1:16" x14ac:dyDescent="0.25">
      <c r="A216" s="351"/>
      <c r="B216" s="351"/>
      <c r="C216" s="351"/>
      <c r="D216" s="351"/>
      <c r="E216" s="351"/>
      <c r="F216" s="351"/>
      <c r="G216" s="352"/>
      <c r="H216" s="351"/>
      <c r="I216" s="351"/>
      <c r="J216" s="351"/>
      <c r="K216" s="351"/>
      <c r="L216" s="351"/>
      <c r="M216" s="351"/>
    </row>
    <row r="217" spans="1:16" x14ac:dyDescent="0.25">
      <c r="A217" s="351"/>
      <c r="B217" s="351"/>
      <c r="C217" s="351"/>
      <c r="D217" s="351"/>
      <c r="E217" s="351"/>
      <c r="F217" s="351"/>
      <c r="G217" s="352"/>
      <c r="H217" s="351"/>
      <c r="I217" s="351"/>
      <c r="J217" s="351"/>
      <c r="K217" s="351"/>
      <c r="L217" s="351"/>
      <c r="M217" s="351"/>
    </row>
    <row r="218" spans="1:16" x14ac:dyDescent="0.25">
      <c r="A218" s="351"/>
      <c r="B218" s="351"/>
      <c r="C218" s="351"/>
      <c r="D218" s="351"/>
      <c r="E218" s="351"/>
      <c r="F218" s="351"/>
      <c r="G218" s="352"/>
      <c r="H218" s="351"/>
      <c r="I218" s="351"/>
      <c r="J218" s="351"/>
      <c r="K218" s="351"/>
      <c r="L218" s="351"/>
      <c r="M218" s="351"/>
    </row>
    <row r="219" spans="1:16" x14ac:dyDescent="0.25">
      <c r="A219" s="351"/>
      <c r="B219" s="351"/>
      <c r="C219" s="351"/>
      <c r="D219" s="351"/>
      <c r="E219" s="351"/>
      <c r="F219" s="351"/>
      <c r="G219" s="352"/>
      <c r="H219" s="351"/>
      <c r="I219" s="351"/>
      <c r="J219" s="351"/>
      <c r="K219" s="351"/>
      <c r="L219" s="351"/>
      <c r="M219" s="351"/>
    </row>
  </sheetData>
  <mergeCells count="255">
    <mergeCell ref="A8:A9"/>
    <mergeCell ref="A10:A15"/>
    <mergeCell ref="A16:A17"/>
    <mergeCell ref="A60:A61"/>
    <mergeCell ref="A171:A172"/>
    <mergeCell ref="C194:C197"/>
    <mergeCell ref="C44:C45"/>
    <mergeCell ref="B8:B9"/>
    <mergeCell ref="C8:C11"/>
    <mergeCell ref="A35:A36"/>
    <mergeCell ref="B35:B36"/>
    <mergeCell ref="E35:E36"/>
    <mergeCell ref="B16:B17"/>
    <mergeCell ref="C16:C17"/>
    <mergeCell ref="C12:C13"/>
    <mergeCell ref="C14:C15"/>
    <mergeCell ref="B10:B15"/>
    <mergeCell ref="B60:B61"/>
    <mergeCell ref="C57:C62"/>
    <mergeCell ref="B171:B172"/>
    <mergeCell ref="C169:C174"/>
    <mergeCell ref="E169:E174"/>
    <mergeCell ref="B142:B143"/>
    <mergeCell ref="A142:A143"/>
    <mergeCell ref="C151:C152"/>
    <mergeCell ref="E151:E152"/>
    <mergeCell ref="A207:A208"/>
    <mergeCell ref="B207:B208"/>
    <mergeCell ref="C207:C208"/>
    <mergeCell ref="E207:E208"/>
    <mergeCell ref="B200:B201"/>
    <mergeCell ref="B204:B206"/>
    <mergeCell ref="E204:E206"/>
    <mergeCell ref="A204:A206"/>
    <mergeCell ref="A73:A75"/>
    <mergeCell ref="B73:B75"/>
    <mergeCell ref="E73:E75"/>
    <mergeCell ref="F73:F75"/>
    <mergeCell ref="C73:C75"/>
    <mergeCell ref="C77:C79"/>
    <mergeCell ref="F162:F167"/>
    <mergeCell ref="B184:B189"/>
    <mergeCell ref="A177:A178"/>
    <mergeCell ref="B177:B178"/>
    <mergeCell ref="E177:E178"/>
    <mergeCell ref="F177:F178"/>
    <mergeCell ref="C180:C183"/>
    <mergeCell ref="C198:C206"/>
    <mergeCell ref="D55:D56"/>
    <mergeCell ref="F57:F59"/>
    <mergeCell ref="B145:B146"/>
    <mergeCell ref="E142:E146"/>
    <mergeCell ref="E184:E191"/>
    <mergeCell ref="F194:F197"/>
    <mergeCell ref="A194:A196"/>
    <mergeCell ref="D194:D196"/>
    <mergeCell ref="E194:E196"/>
    <mergeCell ref="B194:B196"/>
    <mergeCell ref="C192:C193"/>
    <mergeCell ref="E192:E193"/>
    <mergeCell ref="A192:A193"/>
    <mergeCell ref="F192:F193"/>
    <mergeCell ref="D192:D193"/>
    <mergeCell ref="F184:F191"/>
    <mergeCell ref="E182:E183"/>
    <mergeCell ref="F182:F183"/>
    <mergeCell ref="D171:D173"/>
    <mergeCell ref="B162:B167"/>
    <mergeCell ref="F169:F173"/>
    <mergeCell ref="B44:B45"/>
    <mergeCell ref="D44:D45"/>
    <mergeCell ref="E44:E45"/>
    <mergeCell ref="F44:F45"/>
    <mergeCell ref="C98:C100"/>
    <mergeCell ref="C101:C103"/>
    <mergeCell ref="C104:C109"/>
    <mergeCell ref="C116:C121"/>
    <mergeCell ref="E116:E121"/>
    <mergeCell ref="C122:C127"/>
    <mergeCell ref="E122:E127"/>
    <mergeCell ref="E68:E70"/>
    <mergeCell ref="D50:D51"/>
    <mergeCell ref="F52:F54"/>
    <mergeCell ref="F46:F47"/>
    <mergeCell ref="B192:B193"/>
    <mergeCell ref="D52:D54"/>
    <mergeCell ref="B159:B160"/>
    <mergeCell ref="B151:B154"/>
    <mergeCell ref="C159:C161"/>
    <mergeCell ref="C184:C191"/>
    <mergeCell ref="A159:A160"/>
    <mergeCell ref="B169:B170"/>
    <mergeCell ref="C110:C115"/>
    <mergeCell ref="B86:B133"/>
    <mergeCell ref="C128:C133"/>
    <mergeCell ref="A68:A70"/>
    <mergeCell ref="B68:B70"/>
    <mergeCell ref="C68:C70"/>
    <mergeCell ref="D68:D70"/>
    <mergeCell ref="A157:A158"/>
    <mergeCell ref="B157:B158"/>
    <mergeCell ref="C157:C158"/>
    <mergeCell ref="D157:D158"/>
    <mergeCell ref="B182:B183"/>
    <mergeCell ref="A190:A191"/>
    <mergeCell ref="B190:B191"/>
    <mergeCell ref="D190:D191"/>
    <mergeCell ref="D184:D189"/>
    <mergeCell ref="A184:A189"/>
    <mergeCell ref="A66:F66"/>
    <mergeCell ref="F68:F70"/>
    <mergeCell ref="A71:F71"/>
    <mergeCell ref="F86:F133"/>
    <mergeCell ref="A136:A139"/>
    <mergeCell ref="B136:B139"/>
    <mergeCell ref="E104:E109"/>
    <mergeCell ref="E92:E97"/>
    <mergeCell ref="F145:F146"/>
    <mergeCell ref="A80:F80"/>
    <mergeCell ref="B82:B85"/>
    <mergeCell ref="A82:A85"/>
    <mergeCell ref="D82:D85"/>
    <mergeCell ref="A151:A154"/>
    <mergeCell ref="B148:B150"/>
    <mergeCell ref="E82:E85"/>
    <mergeCell ref="C82:C85"/>
    <mergeCell ref="E98:E103"/>
    <mergeCell ref="F134:F135"/>
    <mergeCell ref="B212:F212"/>
    <mergeCell ref="E200:E201"/>
    <mergeCell ref="A211:F211"/>
    <mergeCell ref="F207:F210"/>
    <mergeCell ref="A200:A201"/>
    <mergeCell ref="F200:F206"/>
    <mergeCell ref="D202:D203"/>
    <mergeCell ref="E202:E203"/>
    <mergeCell ref="A209:A210"/>
    <mergeCell ref="B209:B210"/>
    <mergeCell ref="C209:C210"/>
    <mergeCell ref="E209:E210"/>
    <mergeCell ref="D209:D210"/>
    <mergeCell ref="D200:D201"/>
    <mergeCell ref="C18:C23"/>
    <mergeCell ref="C24:C28"/>
    <mergeCell ref="G151:G154"/>
    <mergeCell ref="G148:G150"/>
    <mergeCell ref="D151:D154"/>
    <mergeCell ref="F151:F154"/>
    <mergeCell ref="F157:F158"/>
    <mergeCell ref="C162:C167"/>
    <mergeCell ref="E86:E91"/>
    <mergeCell ref="C86:C91"/>
    <mergeCell ref="C142:C147"/>
    <mergeCell ref="F142:F144"/>
    <mergeCell ref="E136:E139"/>
    <mergeCell ref="F159:F160"/>
    <mergeCell ref="E162:E167"/>
    <mergeCell ref="E159:E160"/>
    <mergeCell ref="D148:D150"/>
    <mergeCell ref="D162:D167"/>
    <mergeCell ref="D159:D160"/>
    <mergeCell ref="F148:F150"/>
    <mergeCell ref="C92:C97"/>
    <mergeCell ref="E110:E115"/>
    <mergeCell ref="N4:P5"/>
    <mergeCell ref="A182:A183"/>
    <mergeCell ref="D182:D183"/>
    <mergeCell ref="M5:M6"/>
    <mergeCell ref="A5:A6"/>
    <mergeCell ref="H5:L5"/>
    <mergeCell ref="D33:D34"/>
    <mergeCell ref="F5:F6"/>
    <mergeCell ref="A18:A32"/>
    <mergeCell ref="G5:G6"/>
    <mergeCell ref="D18:D32"/>
    <mergeCell ref="F136:F139"/>
    <mergeCell ref="F82:F85"/>
    <mergeCell ref="A140:F140"/>
    <mergeCell ref="E128:E133"/>
    <mergeCell ref="A38:A39"/>
    <mergeCell ref="B5:B6"/>
    <mergeCell ref="A148:A150"/>
    <mergeCell ref="C5:C6"/>
    <mergeCell ref="D5:D6"/>
    <mergeCell ref="E5:E6"/>
    <mergeCell ref="D86:D133"/>
    <mergeCell ref="A86:A133"/>
    <mergeCell ref="E57:E59"/>
    <mergeCell ref="A57:A59"/>
    <mergeCell ref="D57:D59"/>
    <mergeCell ref="C50:C51"/>
    <mergeCell ref="A41:A43"/>
    <mergeCell ref="B41:B43"/>
    <mergeCell ref="C41:C43"/>
    <mergeCell ref="E52:E54"/>
    <mergeCell ref="B57:B59"/>
    <mergeCell ref="A48:F48"/>
    <mergeCell ref="A50:A51"/>
    <mergeCell ref="B50:B51"/>
    <mergeCell ref="E50:E51"/>
    <mergeCell ref="F50:F51"/>
    <mergeCell ref="A52:A54"/>
    <mergeCell ref="B52:B54"/>
    <mergeCell ref="F8:F40"/>
    <mergeCell ref="E41:E43"/>
    <mergeCell ref="F41:F43"/>
    <mergeCell ref="C52:C56"/>
    <mergeCell ref="A175:A176"/>
    <mergeCell ref="B175:B176"/>
    <mergeCell ref="E175:E176"/>
    <mergeCell ref="F175:F176"/>
    <mergeCell ref="C175:C178"/>
    <mergeCell ref="A155:A156"/>
    <mergeCell ref="B155:B156"/>
    <mergeCell ref="C155:C156"/>
    <mergeCell ref="D155:D156"/>
    <mergeCell ref="E155:E156"/>
    <mergeCell ref="F155:F156"/>
    <mergeCell ref="E157:E158"/>
    <mergeCell ref="A162:A167"/>
    <mergeCell ref="A169:A170"/>
    <mergeCell ref="A145:A146"/>
    <mergeCell ref="D8:D17"/>
    <mergeCell ref="E8:E17"/>
    <mergeCell ref="A55:A56"/>
    <mergeCell ref="B55:B56"/>
    <mergeCell ref="E55:E56"/>
    <mergeCell ref="C29:C32"/>
    <mergeCell ref="B38:B39"/>
    <mergeCell ref="E38:E39"/>
    <mergeCell ref="A44:A45"/>
    <mergeCell ref="A46:A47"/>
    <mergeCell ref="B46:B47"/>
    <mergeCell ref="C46:C47"/>
    <mergeCell ref="E46:E47"/>
    <mergeCell ref="A33:A34"/>
    <mergeCell ref="E33:E34"/>
    <mergeCell ref="C33:C34"/>
    <mergeCell ref="B18:B32"/>
    <mergeCell ref="E18:E32"/>
    <mergeCell ref="B33:B34"/>
    <mergeCell ref="F55:F56"/>
    <mergeCell ref="A63:A65"/>
    <mergeCell ref="B63:B65"/>
    <mergeCell ref="C63:C65"/>
    <mergeCell ref="E63:E65"/>
    <mergeCell ref="F63:F65"/>
    <mergeCell ref="E60:E62"/>
    <mergeCell ref="F60:F62"/>
    <mergeCell ref="D169:D170"/>
    <mergeCell ref="D63:D65"/>
    <mergeCell ref="A134:A135"/>
    <mergeCell ref="B134:B135"/>
    <mergeCell ref="C134:C135"/>
    <mergeCell ref="E134:E135"/>
  </mergeCells>
  <phoneticPr fontId="2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O22" sqref="O22:O23"/>
    </sheetView>
  </sheetViews>
  <sheetFormatPr defaultRowHeight="15" x14ac:dyDescent="0.25"/>
  <cols>
    <col min="1" max="1" width="4" customWidth="1"/>
    <col min="8" max="8" width="7.5703125" customWidth="1"/>
    <col min="9" max="9" width="6.7109375" customWidth="1"/>
    <col min="10" max="10" width="6.85546875" customWidth="1"/>
    <col min="11" max="11" width="6.5703125" customWidth="1"/>
    <col min="12" max="12" width="7" customWidth="1"/>
  </cols>
  <sheetData>
    <row r="1" spans="1:15" x14ac:dyDescent="0.25">
      <c r="J1" s="2" t="s">
        <v>0</v>
      </c>
      <c r="K1" s="2"/>
      <c r="L1" s="2"/>
      <c r="M1" s="2"/>
      <c r="N1" s="2"/>
    </row>
    <row r="2" spans="1:15" x14ac:dyDescent="0.25">
      <c r="J2" s="2" t="s">
        <v>1</v>
      </c>
      <c r="K2" s="2"/>
      <c r="L2" s="2"/>
      <c r="M2" s="2"/>
      <c r="N2" s="2"/>
    </row>
    <row r="3" spans="1:15" ht="15.75" thickBot="1" x14ac:dyDescent="0.3">
      <c r="A3" s="28"/>
      <c r="B3" s="28"/>
      <c r="C3" s="28"/>
      <c r="D3" s="28"/>
      <c r="E3" s="28"/>
      <c r="F3" s="28"/>
      <c r="G3" s="28"/>
      <c r="H3" s="28"/>
      <c r="I3" s="28"/>
      <c r="J3" s="2" t="s">
        <v>2</v>
      </c>
      <c r="K3" s="2"/>
      <c r="L3" s="2"/>
      <c r="M3" s="2"/>
      <c r="N3" s="2"/>
      <c r="O3" s="28"/>
    </row>
    <row r="4" spans="1:15" ht="15.75" thickBot="1" x14ac:dyDescent="0.3">
      <c r="A4" s="149" t="s">
        <v>329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5" x14ac:dyDescent="0.25">
      <c r="A5" s="163" t="s">
        <v>3</v>
      </c>
      <c r="B5" s="162" t="s">
        <v>107</v>
      </c>
      <c r="C5" s="162" t="s">
        <v>108</v>
      </c>
      <c r="D5" s="162" t="s">
        <v>6</v>
      </c>
      <c r="E5" s="162" t="s">
        <v>7</v>
      </c>
      <c r="F5" s="162" t="s">
        <v>8</v>
      </c>
      <c r="G5" s="162" t="s">
        <v>17</v>
      </c>
      <c r="H5" s="162" t="s">
        <v>9</v>
      </c>
      <c r="I5" s="162"/>
      <c r="J5" s="162"/>
      <c r="K5" s="162"/>
      <c r="L5" s="162"/>
      <c r="M5" s="162" t="s">
        <v>10</v>
      </c>
      <c r="N5" s="160" t="s">
        <v>42</v>
      </c>
      <c r="O5" s="162" t="s">
        <v>134</v>
      </c>
    </row>
    <row r="6" spans="1:15" ht="36.75" customHeight="1" thickBot="1" x14ac:dyDescent="0.3">
      <c r="A6" s="164"/>
      <c r="B6" s="141"/>
      <c r="C6" s="141"/>
      <c r="D6" s="141"/>
      <c r="E6" s="141"/>
      <c r="F6" s="141"/>
      <c r="G6" s="141"/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41"/>
      <c r="N6" s="161"/>
      <c r="O6" s="141"/>
    </row>
    <row r="7" spans="1:15" ht="15.75" thickBot="1" x14ac:dyDescent="0.3">
      <c r="A7" s="184" t="s">
        <v>144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6"/>
    </row>
    <row r="8" spans="1:15" ht="15" customHeight="1" x14ac:dyDescent="0.25">
      <c r="A8" s="152">
        <v>1</v>
      </c>
      <c r="B8" s="154" t="s">
        <v>330</v>
      </c>
      <c r="C8" s="136" t="s">
        <v>138</v>
      </c>
      <c r="D8" s="138" t="s">
        <v>143</v>
      </c>
      <c r="E8" s="115" t="s">
        <v>139</v>
      </c>
      <c r="F8" s="135" t="s">
        <v>140</v>
      </c>
      <c r="G8" s="157">
        <v>4</v>
      </c>
      <c r="H8" s="137">
        <v>20</v>
      </c>
      <c r="I8" s="137"/>
      <c r="J8" s="137"/>
      <c r="K8" s="137"/>
      <c r="L8" s="137"/>
      <c r="M8" s="137">
        <v>20</v>
      </c>
      <c r="N8" s="137">
        <v>20</v>
      </c>
      <c r="O8" s="137">
        <v>120</v>
      </c>
    </row>
    <row r="9" spans="1:15" x14ac:dyDescent="0.25">
      <c r="A9" s="152"/>
      <c r="B9" s="154"/>
      <c r="C9" s="136"/>
      <c r="D9" s="138"/>
      <c r="E9" s="139"/>
      <c r="F9" s="135"/>
      <c r="G9" s="157"/>
      <c r="H9" s="137"/>
      <c r="I9" s="137"/>
      <c r="J9" s="137"/>
      <c r="K9" s="137"/>
      <c r="L9" s="137"/>
      <c r="M9" s="137"/>
      <c r="N9" s="137"/>
      <c r="O9" s="137"/>
    </row>
    <row r="10" spans="1:15" x14ac:dyDescent="0.25">
      <c r="A10" s="152"/>
      <c r="B10" s="154"/>
      <c r="C10" s="136"/>
      <c r="D10" s="138"/>
      <c r="E10" s="139"/>
      <c r="F10" s="135"/>
      <c r="G10" s="157"/>
      <c r="H10" s="137"/>
      <c r="I10" s="137"/>
      <c r="J10" s="137"/>
      <c r="K10" s="137"/>
      <c r="L10" s="137"/>
      <c r="M10" s="137"/>
      <c r="N10" s="137"/>
      <c r="O10" s="137"/>
    </row>
    <row r="11" spans="1:15" ht="6.75" customHeight="1" x14ac:dyDescent="0.25">
      <c r="A11" s="152"/>
      <c r="B11" s="154"/>
      <c r="C11" s="115"/>
      <c r="D11" s="138"/>
      <c r="E11" s="139"/>
      <c r="F11" s="135"/>
      <c r="G11" s="157"/>
      <c r="H11" s="137"/>
      <c r="I11" s="137"/>
      <c r="J11" s="137"/>
      <c r="K11" s="137"/>
      <c r="L11" s="137"/>
      <c r="M11" s="137"/>
      <c r="N11" s="137"/>
      <c r="O11" s="137"/>
    </row>
    <row r="12" spans="1:15" ht="27" thickBot="1" x14ac:dyDescent="0.3">
      <c r="A12" s="153"/>
      <c r="B12" s="155"/>
      <c r="C12" s="40" t="s">
        <v>161</v>
      </c>
      <c r="D12" s="159"/>
      <c r="E12" s="14" t="s">
        <v>139</v>
      </c>
      <c r="F12" s="156"/>
      <c r="G12" s="158"/>
      <c r="H12" s="148"/>
      <c r="I12" s="148"/>
      <c r="J12" s="148"/>
      <c r="K12" s="148"/>
      <c r="L12" s="148"/>
      <c r="M12" s="148"/>
      <c r="N12" s="148"/>
      <c r="O12" s="148"/>
    </row>
    <row r="13" spans="1:15" ht="15.75" thickBot="1" x14ac:dyDescent="0.3">
      <c r="A13" s="145" t="s">
        <v>145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</row>
    <row r="14" spans="1:15" x14ac:dyDescent="0.25">
      <c r="A14" s="179">
        <v>2</v>
      </c>
      <c r="B14" s="182" t="s">
        <v>205</v>
      </c>
      <c r="C14" s="136" t="s">
        <v>142</v>
      </c>
      <c r="D14" s="117" t="s">
        <v>143</v>
      </c>
      <c r="E14" s="136" t="s">
        <v>34</v>
      </c>
      <c r="F14" s="138" t="s">
        <v>141</v>
      </c>
      <c r="G14" s="144">
        <v>7</v>
      </c>
      <c r="H14" s="137">
        <v>18</v>
      </c>
      <c r="I14" s="137"/>
      <c r="J14" s="137"/>
      <c r="K14" s="137"/>
      <c r="L14" s="137"/>
      <c r="M14" s="137">
        <v>18</v>
      </c>
      <c r="N14" s="137">
        <v>18</v>
      </c>
      <c r="O14" s="137">
        <v>50</v>
      </c>
    </row>
    <row r="15" spans="1:15" x14ac:dyDescent="0.25">
      <c r="A15" s="180"/>
      <c r="B15" s="183"/>
      <c r="C15" s="136"/>
      <c r="D15" s="140"/>
      <c r="E15" s="136"/>
      <c r="F15" s="138"/>
      <c r="G15" s="142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80"/>
      <c r="B16" s="183"/>
      <c r="C16" s="136"/>
      <c r="D16" s="140"/>
      <c r="E16" s="136"/>
      <c r="F16" s="138"/>
      <c r="G16" s="142"/>
      <c r="H16" s="137"/>
      <c r="I16" s="137"/>
      <c r="J16" s="137"/>
      <c r="K16" s="137"/>
      <c r="L16" s="137"/>
      <c r="M16" s="137"/>
      <c r="N16" s="137"/>
      <c r="O16" s="137"/>
    </row>
    <row r="17" spans="1:15" x14ac:dyDescent="0.25">
      <c r="A17" s="181"/>
      <c r="B17" s="183"/>
      <c r="C17" s="136"/>
      <c r="D17" s="116"/>
      <c r="E17" s="136"/>
      <c r="F17" s="138"/>
      <c r="G17" s="143"/>
      <c r="H17" s="137"/>
      <c r="I17" s="137"/>
      <c r="J17" s="137"/>
      <c r="K17" s="137"/>
      <c r="L17" s="137"/>
      <c r="M17" s="137"/>
      <c r="N17" s="137"/>
      <c r="O17" s="137"/>
    </row>
    <row r="18" spans="1:15" ht="15.75" thickBot="1" x14ac:dyDescent="0.3">
      <c r="A18" s="353" t="s">
        <v>171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5"/>
    </row>
    <row r="19" spans="1:15" ht="114.75" x14ac:dyDescent="0.25">
      <c r="A19" s="101">
        <v>3</v>
      </c>
      <c r="B19" s="356" t="s">
        <v>334</v>
      </c>
      <c r="C19" s="100" t="s">
        <v>331</v>
      </c>
      <c r="D19" s="99" t="s">
        <v>332</v>
      </c>
      <c r="E19" s="100" t="s">
        <v>163</v>
      </c>
      <c r="F19" s="98" t="s">
        <v>333</v>
      </c>
      <c r="G19" s="102">
        <v>4</v>
      </c>
      <c r="H19" s="97">
        <v>10</v>
      </c>
      <c r="I19" s="97"/>
      <c r="J19" s="97"/>
      <c r="K19" s="97"/>
      <c r="L19" s="97"/>
      <c r="M19" s="97">
        <v>10</v>
      </c>
      <c r="N19" s="97">
        <v>10</v>
      </c>
      <c r="O19" s="101">
        <v>100</v>
      </c>
    </row>
    <row r="20" spans="1:15" ht="115.5" thickBot="1" x14ac:dyDescent="0.3">
      <c r="A20" s="101">
        <v>4</v>
      </c>
      <c r="B20" s="356" t="s">
        <v>335</v>
      </c>
      <c r="C20" s="100" t="s">
        <v>331</v>
      </c>
      <c r="D20" s="99" t="s">
        <v>332</v>
      </c>
      <c r="E20" s="100" t="s">
        <v>163</v>
      </c>
      <c r="F20" s="98" t="s">
        <v>333</v>
      </c>
      <c r="G20" s="102">
        <v>4</v>
      </c>
      <c r="H20" s="97">
        <v>10</v>
      </c>
      <c r="I20" s="97"/>
      <c r="J20" s="97"/>
      <c r="K20" s="97"/>
      <c r="L20" s="97"/>
      <c r="M20" s="97">
        <v>10</v>
      </c>
      <c r="N20" s="97">
        <v>10</v>
      </c>
      <c r="O20" s="97">
        <v>100</v>
      </c>
    </row>
    <row r="21" spans="1:15" ht="16.5" thickBot="1" x14ac:dyDescent="0.3">
      <c r="A21" s="165" t="s">
        <v>29</v>
      </c>
      <c r="B21" s="166"/>
      <c r="C21" s="166"/>
      <c r="D21" s="166"/>
      <c r="E21" s="166"/>
      <c r="F21" s="167"/>
      <c r="G21" s="25">
        <f>SUM(G8,G14)</f>
        <v>11</v>
      </c>
      <c r="H21" s="24">
        <v>40</v>
      </c>
      <c r="I21" s="24"/>
      <c r="J21" s="24"/>
      <c r="K21" s="24"/>
      <c r="L21" s="24"/>
      <c r="M21" s="24"/>
      <c r="N21" s="24"/>
      <c r="O21" s="41">
        <f>O8+O14+O19+O20</f>
        <v>370</v>
      </c>
    </row>
    <row r="22" spans="1:15" x14ac:dyDescent="0.25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6"/>
      <c r="O22" s="169"/>
    </row>
    <row r="23" spans="1:15" x14ac:dyDescent="0.25">
      <c r="A23" s="168"/>
      <c r="B23" s="169"/>
      <c r="C23" s="169"/>
      <c r="D23" s="169"/>
      <c r="E23" s="169"/>
      <c r="F23" s="169"/>
      <c r="G23" s="169"/>
      <c r="H23" s="16"/>
      <c r="I23" s="16"/>
      <c r="J23" s="16"/>
      <c r="K23" s="16"/>
      <c r="L23" s="16"/>
      <c r="M23" s="169"/>
      <c r="N23" s="176"/>
      <c r="O23" s="169"/>
    </row>
    <row r="24" spans="1:15" x14ac:dyDescent="0.2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</row>
    <row r="25" spans="1:15" x14ac:dyDescent="0.25">
      <c r="A25" s="168"/>
      <c r="B25" s="172"/>
      <c r="C25" s="173"/>
      <c r="D25" s="175"/>
      <c r="E25" s="173"/>
      <c r="F25" s="175"/>
      <c r="G25" s="17"/>
      <c r="H25" s="17"/>
      <c r="I25" s="17"/>
      <c r="J25" s="17"/>
      <c r="K25" s="17"/>
      <c r="L25" s="17"/>
      <c r="M25" s="17"/>
      <c r="N25" s="171"/>
      <c r="O25" s="174"/>
    </row>
    <row r="26" spans="1:15" x14ac:dyDescent="0.25">
      <c r="A26" s="168"/>
      <c r="B26" s="172"/>
      <c r="C26" s="173"/>
      <c r="D26" s="175"/>
      <c r="E26" s="173"/>
      <c r="F26" s="175"/>
      <c r="G26" s="17"/>
      <c r="H26" s="17"/>
      <c r="I26" s="17"/>
      <c r="J26" s="17"/>
      <c r="K26" s="17"/>
      <c r="L26" s="17"/>
      <c r="M26" s="17"/>
      <c r="N26" s="171"/>
      <c r="O26" s="174"/>
    </row>
    <row r="27" spans="1:15" x14ac:dyDescent="0.25">
      <c r="A27" s="168"/>
      <c r="B27" s="172"/>
      <c r="C27" s="173"/>
      <c r="D27" s="175"/>
      <c r="E27" s="173"/>
      <c r="F27" s="175"/>
      <c r="G27" s="17"/>
      <c r="H27" s="17"/>
      <c r="I27" s="17"/>
      <c r="J27" s="17"/>
      <c r="K27" s="17"/>
      <c r="L27" s="17"/>
      <c r="M27" s="17"/>
      <c r="N27" s="171"/>
      <c r="O27" s="174"/>
    </row>
    <row r="28" spans="1:15" x14ac:dyDescent="0.25">
      <c r="A28" s="168"/>
      <c r="B28" s="172"/>
      <c r="C28" s="18"/>
      <c r="D28" s="175"/>
      <c r="E28" s="18"/>
      <c r="F28" s="175"/>
      <c r="G28" s="17"/>
      <c r="H28" s="17"/>
      <c r="I28" s="17"/>
      <c r="J28" s="17"/>
      <c r="K28" s="17"/>
      <c r="L28" s="17"/>
      <c r="M28" s="17"/>
      <c r="N28" s="171"/>
      <c r="O28" s="174"/>
    </row>
    <row r="29" spans="1:15" x14ac:dyDescent="0.25">
      <c r="A29" s="168"/>
      <c r="B29" s="172"/>
      <c r="C29" s="18"/>
      <c r="D29" s="175"/>
      <c r="E29" s="18"/>
      <c r="F29" s="175"/>
      <c r="G29" s="17"/>
      <c r="H29" s="17"/>
      <c r="I29" s="17"/>
      <c r="J29" s="17"/>
      <c r="K29" s="17"/>
      <c r="L29" s="17"/>
      <c r="M29" s="17"/>
      <c r="N29" s="171"/>
      <c r="O29" s="174"/>
    </row>
    <row r="30" spans="1:15" x14ac:dyDescent="0.25">
      <c r="A30" s="168"/>
      <c r="B30" s="172"/>
      <c r="C30" s="176"/>
      <c r="D30" s="175"/>
      <c r="E30" s="176"/>
      <c r="F30" s="175"/>
      <c r="G30" s="17"/>
      <c r="H30" s="17"/>
      <c r="I30" s="17"/>
      <c r="J30" s="17"/>
      <c r="K30" s="17"/>
      <c r="L30" s="17"/>
      <c r="M30" s="17"/>
      <c r="N30" s="171"/>
      <c r="O30" s="171"/>
    </row>
    <row r="31" spans="1:15" x14ac:dyDescent="0.25">
      <c r="A31" s="168"/>
      <c r="B31" s="172"/>
      <c r="C31" s="176"/>
      <c r="D31" s="175"/>
      <c r="E31" s="176"/>
      <c r="F31" s="175"/>
      <c r="G31" s="17"/>
      <c r="H31" s="17"/>
      <c r="I31" s="17"/>
      <c r="J31" s="17"/>
      <c r="K31" s="17"/>
      <c r="L31" s="17"/>
      <c r="M31" s="17"/>
      <c r="N31" s="171"/>
      <c r="O31" s="171"/>
    </row>
    <row r="32" spans="1:15" x14ac:dyDescent="0.25">
      <c r="A32" s="168"/>
      <c r="B32" s="178"/>
      <c r="C32" s="176"/>
      <c r="D32" s="175"/>
      <c r="E32" s="176"/>
      <c r="F32" s="175"/>
      <c r="G32" s="17"/>
      <c r="H32" s="17"/>
      <c r="I32" s="17"/>
      <c r="J32" s="17"/>
      <c r="K32" s="17"/>
      <c r="L32" s="17"/>
      <c r="M32" s="17"/>
      <c r="N32" s="171"/>
      <c r="O32" s="171"/>
    </row>
    <row r="33" spans="1:15" x14ac:dyDescent="0.25">
      <c r="A33" s="168"/>
      <c r="B33" s="178"/>
      <c r="C33" s="176"/>
      <c r="D33" s="175"/>
      <c r="E33" s="176"/>
      <c r="F33" s="175"/>
      <c r="G33" s="17"/>
      <c r="H33" s="17"/>
      <c r="I33" s="17"/>
      <c r="J33" s="17"/>
      <c r="K33" s="17"/>
      <c r="L33" s="17"/>
      <c r="M33" s="17"/>
      <c r="N33" s="171"/>
      <c r="O33" s="171"/>
    </row>
    <row r="34" spans="1:15" x14ac:dyDescent="0.25">
      <c r="A34" s="168"/>
      <c r="B34" s="178"/>
      <c r="C34" s="176"/>
      <c r="D34" s="175"/>
      <c r="E34" s="176"/>
      <c r="F34" s="175"/>
      <c r="G34" s="17"/>
      <c r="H34" s="17"/>
      <c r="I34" s="17"/>
      <c r="J34" s="17"/>
      <c r="K34" s="17"/>
      <c r="L34" s="17"/>
      <c r="M34" s="17"/>
      <c r="N34" s="171"/>
      <c r="O34" s="171"/>
    </row>
    <row r="35" spans="1:15" x14ac:dyDescent="0.25">
      <c r="A35" s="168"/>
      <c r="B35" s="178"/>
      <c r="C35" s="176"/>
      <c r="D35" s="175"/>
      <c r="E35" s="176"/>
      <c r="F35" s="175"/>
      <c r="G35" s="17"/>
      <c r="H35" s="17"/>
      <c r="I35" s="17"/>
      <c r="J35" s="17"/>
      <c r="K35" s="17"/>
      <c r="L35" s="17"/>
      <c r="M35" s="17"/>
      <c r="N35" s="171"/>
      <c r="O35" s="171"/>
    </row>
    <row r="36" spans="1:15" x14ac:dyDescent="0.25">
      <c r="A36" s="19"/>
      <c r="B36" s="20"/>
      <c r="C36" s="18"/>
      <c r="D36" s="21"/>
      <c r="E36" s="18"/>
      <c r="F36" s="175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9"/>
      <c r="B37" s="20"/>
      <c r="C37" s="18"/>
      <c r="D37" s="21"/>
      <c r="E37" s="18"/>
      <c r="F37" s="175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9"/>
      <c r="B38" s="22"/>
      <c r="C38" s="18"/>
      <c r="D38" s="23"/>
      <c r="E38" s="17"/>
      <c r="F38" s="175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68"/>
      <c r="B39" s="177"/>
      <c r="C39" s="176"/>
      <c r="D39" s="175"/>
      <c r="E39" s="17"/>
      <c r="F39" s="175"/>
      <c r="G39" s="171"/>
      <c r="H39" s="17"/>
      <c r="I39" s="17"/>
      <c r="J39" s="17"/>
      <c r="K39" s="17"/>
      <c r="L39" s="17"/>
      <c r="M39" s="17"/>
      <c r="N39" s="168"/>
      <c r="O39" s="168"/>
    </row>
    <row r="40" spans="1:15" x14ac:dyDescent="0.25">
      <c r="A40" s="168"/>
      <c r="B40" s="177"/>
      <c r="C40" s="176"/>
      <c r="D40" s="175"/>
      <c r="E40" s="17"/>
      <c r="F40" s="175"/>
      <c r="G40" s="171"/>
      <c r="H40" s="17"/>
      <c r="I40" s="17"/>
      <c r="J40" s="17"/>
      <c r="K40" s="17"/>
      <c r="L40" s="17"/>
      <c r="M40" s="17"/>
      <c r="N40" s="168"/>
      <c r="O40" s="168"/>
    </row>
    <row r="41" spans="1:15" x14ac:dyDescent="0.25">
      <c r="A41" s="168"/>
      <c r="B41" s="177"/>
      <c r="C41" s="18"/>
      <c r="D41" s="175"/>
      <c r="E41" s="17"/>
      <c r="F41" s="175"/>
      <c r="G41" s="171"/>
      <c r="H41" s="17"/>
      <c r="I41" s="17"/>
      <c r="J41" s="17"/>
      <c r="K41" s="17"/>
      <c r="L41" s="17"/>
      <c r="M41" s="17"/>
      <c r="N41" s="168"/>
      <c r="O41" s="168"/>
    </row>
    <row r="42" spans="1:15" x14ac:dyDescent="0.25">
      <c r="A42" s="168"/>
      <c r="B42" s="177"/>
      <c r="C42" s="18"/>
      <c r="D42" s="175"/>
      <c r="E42" s="17"/>
      <c r="F42" s="175"/>
      <c r="G42" s="171"/>
      <c r="H42" s="17"/>
      <c r="I42" s="17"/>
      <c r="J42" s="17"/>
      <c r="K42" s="17"/>
      <c r="L42" s="17"/>
      <c r="M42" s="17"/>
      <c r="N42" s="168"/>
      <c r="O42" s="168"/>
    </row>
    <row r="43" spans="1:1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</sheetData>
  <mergeCells count="87">
    <mergeCell ref="F5:F6"/>
    <mergeCell ref="G5:G6"/>
    <mergeCell ref="H5:L5"/>
    <mergeCell ref="D14:D17"/>
    <mergeCell ref="A14:A17"/>
    <mergeCell ref="G14:G17"/>
    <mergeCell ref="I8:I12"/>
    <mergeCell ref="B14:B17"/>
    <mergeCell ref="M14:M17"/>
    <mergeCell ref="J14:J17"/>
    <mergeCell ref="L8:L12"/>
    <mergeCell ref="J8:J12"/>
    <mergeCell ref="K14:K17"/>
    <mergeCell ref="A7:O7"/>
    <mergeCell ref="H8:H12"/>
    <mergeCell ref="A39:A42"/>
    <mergeCell ref="B39:B42"/>
    <mergeCell ref="C39:C40"/>
    <mergeCell ref="D39:D42"/>
    <mergeCell ref="D30:D31"/>
    <mergeCell ref="A30:A31"/>
    <mergeCell ref="B30:B31"/>
    <mergeCell ref="A32:A35"/>
    <mergeCell ref="B32:B35"/>
    <mergeCell ref="C32:C35"/>
    <mergeCell ref="D32:D35"/>
    <mergeCell ref="C30:C31"/>
    <mergeCell ref="E30:E31"/>
    <mergeCell ref="F25:F42"/>
    <mergeCell ref="E32:E35"/>
    <mergeCell ref="G39:G42"/>
    <mergeCell ref="N39:N42"/>
    <mergeCell ref="O39:O42"/>
    <mergeCell ref="O30:O31"/>
    <mergeCell ref="O32:O35"/>
    <mergeCell ref="N32:N35"/>
    <mergeCell ref="N30:N31"/>
    <mergeCell ref="O22:O23"/>
    <mergeCell ref="N22:N23"/>
    <mergeCell ref="H22:L22"/>
    <mergeCell ref="M22:M23"/>
    <mergeCell ref="G22:G23"/>
    <mergeCell ref="A25:A29"/>
    <mergeCell ref="A24:O24"/>
    <mergeCell ref="N25:N29"/>
    <mergeCell ref="B25:B29"/>
    <mergeCell ref="C25:C27"/>
    <mergeCell ref="O25:O29"/>
    <mergeCell ref="D25:D29"/>
    <mergeCell ref="E25:E27"/>
    <mergeCell ref="A21:F21"/>
    <mergeCell ref="A22:A23"/>
    <mergeCell ref="B22:B23"/>
    <mergeCell ref="F14:F17"/>
    <mergeCell ref="D22:D23"/>
    <mergeCell ref="E22:E23"/>
    <mergeCell ref="F22:F23"/>
    <mergeCell ref="C22:C23"/>
    <mergeCell ref="A18:O18"/>
    <mergeCell ref="A4:O4"/>
    <mergeCell ref="A8:A12"/>
    <mergeCell ref="B8:B12"/>
    <mergeCell ref="F8:F12"/>
    <mergeCell ref="G8:G12"/>
    <mergeCell ref="E8:E11"/>
    <mergeCell ref="M8:M12"/>
    <mergeCell ref="D8:D12"/>
    <mergeCell ref="N5:N6"/>
    <mergeCell ref="O5:O6"/>
    <mergeCell ref="A5:A6"/>
    <mergeCell ref="B5:B6"/>
    <mergeCell ref="C5:C6"/>
    <mergeCell ref="D5:D6"/>
    <mergeCell ref="E5:E6"/>
    <mergeCell ref="M5:M6"/>
    <mergeCell ref="C8:C11"/>
    <mergeCell ref="A13:O13"/>
    <mergeCell ref="O14:O17"/>
    <mergeCell ref="L14:L17"/>
    <mergeCell ref="O8:O12"/>
    <mergeCell ref="K8:K12"/>
    <mergeCell ref="C14:C17"/>
    <mergeCell ref="H14:H17"/>
    <mergeCell ref="N14:N17"/>
    <mergeCell ref="I14:I17"/>
    <mergeCell ref="E14:E17"/>
    <mergeCell ref="N8:N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workbookViewId="0">
      <selection activeCell="C14" sqref="C14"/>
    </sheetView>
  </sheetViews>
  <sheetFormatPr defaultRowHeight="15" x14ac:dyDescent="0.25"/>
  <cols>
    <col min="1" max="1" width="36" style="84" customWidth="1"/>
    <col min="2" max="2" width="13" style="83" customWidth="1"/>
    <col min="3" max="3" width="5.7109375" style="83" customWidth="1"/>
    <col min="4" max="4" width="11.85546875" style="83" customWidth="1"/>
    <col min="5" max="5" width="13.5703125" style="42" customWidth="1"/>
    <col min="6" max="6" width="13.42578125" style="42" customWidth="1"/>
    <col min="7" max="16384" width="9.140625" style="42"/>
  </cols>
  <sheetData>
    <row r="2" spans="1:11" s="60" customFormat="1" ht="21" x14ac:dyDescent="0.35">
      <c r="A2" s="195" t="s">
        <v>269</v>
      </c>
      <c r="B2" s="195"/>
      <c r="C2" s="195"/>
      <c r="D2" s="195"/>
      <c r="E2" s="195"/>
      <c r="F2" s="195"/>
    </row>
    <row r="4" spans="1:11" ht="63" customHeight="1" x14ac:dyDescent="0.25">
      <c r="A4" s="61" t="s">
        <v>172</v>
      </c>
      <c r="B4" s="62" t="s">
        <v>173</v>
      </c>
      <c r="C4" s="62" t="s">
        <v>176</v>
      </c>
      <c r="D4" s="63" t="s">
        <v>177</v>
      </c>
      <c r="E4" s="64" t="s">
        <v>174</v>
      </c>
      <c r="F4" s="64" t="s">
        <v>175</v>
      </c>
      <c r="G4" s="65" t="s">
        <v>180</v>
      </c>
      <c r="H4" s="65" t="s">
        <v>207</v>
      </c>
      <c r="I4" s="65" t="s">
        <v>208</v>
      </c>
      <c r="J4" s="65" t="s">
        <v>211</v>
      </c>
      <c r="K4" s="65" t="s">
        <v>214</v>
      </c>
    </row>
    <row r="5" spans="1:11" ht="24.75" customHeight="1" x14ac:dyDescent="0.25">
      <c r="A5" s="66" t="s">
        <v>31</v>
      </c>
      <c r="B5" s="67">
        <v>144</v>
      </c>
      <c r="C5" s="68">
        <v>3</v>
      </c>
      <c r="D5" s="69">
        <v>13</v>
      </c>
      <c r="E5" s="69">
        <f>B5*D5</f>
        <v>1872</v>
      </c>
      <c r="F5" s="65">
        <f>E5*C5</f>
        <v>5616</v>
      </c>
      <c r="G5" s="65">
        <v>4</v>
      </c>
      <c r="H5" s="65">
        <f>D5*C5*G5*12</f>
        <v>1872</v>
      </c>
      <c r="I5" s="65">
        <f>D5*C5*G5*8</f>
        <v>1248</v>
      </c>
      <c r="J5" s="65">
        <f>D5*C5*G5*4</f>
        <v>624</v>
      </c>
      <c r="K5" s="65">
        <f>D5*C5*G5*12</f>
        <v>1872</v>
      </c>
    </row>
    <row r="6" spans="1:11" ht="22.5" customHeight="1" x14ac:dyDescent="0.25">
      <c r="A6" s="70" t="s">
        <v>35</v>
      </c>
      <c r="B6" s="59">
        <v>72</v>
      </c>
      <c r="C6" s="68">
        <v>9</v>
      </c>
      <c r="D6" s="69">
        <v>13</v>
      </c>
      <c r="E6" s="69">
        <f t="shared" ref="E6:E69" si="0">B6*D6</f>
        <v>936</v>
      </c>
      <c r="F6" s="65">
        <f t="shared" ref="F6:F69" si="1">E6*C6</f>
        <v>8424</v>
      </c>
      <c r="G6" s="65">
        <v>2</v>
      </c>
      <c r="H6" s="65">
        <f t="shared" ref="H6:H69" si="2">D6*C6*G6*12</f>
        <v>2808</v>
      </c>
      <c r="I6" s="65">
        <f t="shared" ref="I6:I69" si="3">D6*C6*G6*8</f>
        <v>1872</v>
      </c>
      <c r="J6" s="65">
        <f t="shared" ref="J6:J69" si="4">D6*C6*G6*4</f>
        <v>936</v>
      </c>
      <c r="K6" s="65">
        <f t="shared" ref="K6:K69" si="5">D6*C6*G6*12</f>
        <v>2808</v>
      </c>
    </row>
    <row r="7" spans="1:11" ht="22.5" customHeight="1" x14ac:dyDescent="0.25">
      <c r="A7" s="66" t="s">
        <v>35</v>
      </c>
      <c r="B7" s="59">
        <v>72</v>
      </c>
      <c r="C7" s="68">
        <v>7</v>
      </c>
      <c r="D7" s="69">
        <v>12</v>
      </c>
      <c r="E7" s="69">
        <f t="shared" si="0"/>
        <v>864</v>
      </c>
      <c r="F7" s="65">
        <f t="shared" si="1"/>
        <v>6048</v>
      </c>
      <c r="G7" s="65">
        <v>2</v>
      </c>
      <c r="H7" s="65">
        <f t="shared" si="2"/>
        <v>2016</v>
      </c>
      <c r="I7" s="65">
        <f t="shared" si="3"/>
        <v>1344</v>
      </c>
      <c r="J7" s="65">
        <f t="shared" si="4"/>
        <v>672</v>
      </c>
      <c r="K7" s="65">
        <f t="shared" si="5"/>
        <v>2016</v>
      </c>
    </row>
    <row r="8" spans="1:11" x14ac:dyDescent="0.25">
      <c r="A8" s="71" t="s">
        <v>246</v>
      </c>
      <c r="B8" s="59">
        <v>144</v>
      </c>
      <c r="C8" s="68">
        <v>2</v>
      </c>
      <c r="D8" s="69">
        <v>10</v>
      </c>
      <c r="E8" s="69">
        <f t="shared" si="0"/>
        <v>1440</v>
      </c>
      <c r="F8" s="65">
        <f t="shared" si="1"/>
        <v>2880</v>
      </c>
      <c r="G8" s="65">
        <v>4</v>
      </c>
      <c r="H8" s="65">
        <f t="shared" si="2"/>
        <v>960</v>
      </c>
      <c r="I8" s="65">
        <f t="shared" si="3"/>
        <v>640</v>
      </c>
      <c r="J8" s="65">
        <f t="shared" si="4"/>
        <v>320</v>
      </c>
      <c r="K8" s="65">
        <f t="shared" si="5"/>
        <v>960</v>
      </c>
    </row>
    <row r="9" spans="1:11" x14ac:dyDescent="0.25">
      <c r="A9" s="70" t="s">
        <v>45</v>
      </c>
      <c r="B9" s="59">
        <v>144</v>
      </c>
      <c r="C9" s="68">
        <v>2</v>
      </c>
      <c r="D9" s="69">
        <v>10</v>
      </c>
      <c r="E9" s="69">
        <f t="shared" si="0"/>
        <v>1440</v>
      </c>
      <c r="F9" s="65">
        <f t="shared" si="1"/>
        <v>2880</v>
      </c>
      <c r="G9" s="65">
        <v>4</v>
      </c>
      <c r="H9" s="65">
        <f t="shared" si="2"/>
        <v>960</v>
      </c>
      <c r="I9" s="65">
        <f t="shared" si="3"/>
        <v>640</v>
      </c>
      <c r="J9" s="65">
        <f t="shared" si="4"/>
        <v>320</v>
      </c>
      <c r="K9" s="65">
        <f t="shared" si="5"/>
        <v>960</v>
      </c>
    </row>
    <row r="10" spans="1:11" x14ac:dyDescent="0.25">
      <c r="A10" s="72" t="s">
        <v>46</v>
      </c>
      <c r="B10" s="59">
        <v>72</v>
      </c>
      <c r="C10" s="68">
        <v>2</v>
      </c>
      <c r="D10" s="69">
        <v>13</v>
      </c>
      <c r="E10" s="69">
        <f t="shared" si="0"/>
        <v>936</v>
      </c>
      <c r="F10" s="65">
        <f t="shared" si="1"/>
        <v>1872</v>
      </c>
      <c r="G10" s="65">
        <v>2</v>
      </c>
      <c r="H10" s="65">
        <f t="shared" si="2"/>
        <v>624</v>
      </c>
      <c r="I10" s="65">
        <f t="shared" si="3"/>
        <v>416</v>
      </c>
      <c r="J10" s="65">
        <f t="shared" si="4"/>
        <v>208</v>
      </c>
      <c r="K10" s="65">
        <f t="shared" si="5"/>
        <v>624</v>
      </c>
    </row>
    <row r="11" spans="1:11" x14ac:dyDescent="0.25">
      <c r="A11" s="66" t="s">
        <v>155</v>
      </c>
      <c r="B11" s="59">
        <v>72</v>
      </c>
      <c r="C11" s="68">
        <v>2</v>
      </c>
      <c r="D11" s="69">
        <v>12</v>
      </c>
      <c r="E11" s="69">
        <f t="shared" si="0"/>
        <v>864</v>
      </c>
      <c r="F11" s="65">
        <f t="shared" si="1"/>
        <v>1728</v>
      </c>
      <c r="G11" s="65">
        <v>2</v>
      </c>
      <c r="H11" s="65">
        <f t="shared" si="2"/>
        <v>576</v>
      </c>
      <c r="I11" s="65">
        <f t="shared" si="3"/>
        <v>384</v>
      </c>
      <c r="J11" s="65">
        <f t="shared" si="4"/>
        <v>192</v>
      </c>
      <c r="K11" s="65">
        <f t="shared" si="5"/>
        <v>576</v>
      </c>
    </row>
    <row r="12" spans="1:11" ht="18.75" customHeight="1" x14ac:dyDescent="0.25">
      <c r="A12" s="72" t="s">
        <v>219</v>
      </c>
      <c r="B12" s="59">
        <v>144</v>
      </c>
      <c r="C12" s="68">
        <v>2</v>
      </c>
      <c r="D12" s="69">
        <v>13</v>
      </c>
      <c r="E12" s="69">
        <f t="shared" si="0"/>
        <v>1872</v>
      </c>
      <c r="F12" s="65">
        <f t="shared" si="1"/>
        <v>3744</v>
      </c>
      <c r="G12" s="65">
        <v>4</v>
      </c>
      <c r="H12" s="65">
        <f t="shared" si="2"/>
        <v>1248</v>
      </c>
      <c r="I12" s="65">
        <f t="shared" si="3"/>
        <v>832</v>
      </c>
      <c r="J12" s="65">
        <f t="shared" si="4"/>
        <v>416</v>
      </c>
      <c r="K12" s="65">
        <f t="shared" si="5"/>
        <v>1248</v>
      </c>
    </row>
    <row r="13" spans="1:11" ht="15.75" customHeight="1" x14ac:dyDescent="0.25">
      <c r="A13" s="70" t="s">
        <v>48</v>
      </c>
      <c r="B13" s="73">
        <v>72</v>
      </c>
      <c r="C13" s="68">
        <v>2</v>
      </c>
      <c r="D13" s="69">
        <v>12</v>
      </c>
      <c r="E13" s="69">
        <f t="shared" si="0"/>
        <v>864</v>
      </c>
      <c r="F13" s="65">
        <f t="shared" si="1"/>
        <v>1728</v>
      </c>
      <c r="G13" s="65">
        <v>2</v>
      </c>
      <c r="H13" s="65">
        <f t="shared" si="2"/>
        <v>576</v>
      </c>
      <c r="I13" s="65">
        <f t="shared" si="3"/>
        <v>384</v>
      </c>
      <c r="J13" s="65">
        <f t="shared" si="4"/>
        <v>192</v>
      </c>
      <c r="K13" s="65">
        <f t="shared" si="5"/>
        <v>576</v>
      </c>
    </row>
    <row r="14" spans="1:11" x14ac:dyDescent="0.25">
      <c r="A14" s="66" t="s">
        <v>213</v>
      </c>
      <c r="B14" s="62">
        <v>72</v>
      </c>
      <c r="C14" s="68">
        <v>2</v>
      </c>
      <c r="D14" s="69">
        <v>10</v>
      </c>
      <c r="E14" s="69">
        <f t="shared" si="0"/>
        <v>720</v>
      </c>
      <c r="F14" s="65">
        <f t="shared" si="1"/>
        <v>1440</v>
      </c>
      <c r="G14" s="65">
        <v>2</v>
      </c>
      <c r="H14" s="65">
        <f t="shared" si="2"/>
        <v>480</v>
      </c>
      <c r="I14" s="65">
        <f t="shared" si="3"/>
        <v>320</v>
      </c>
      <c r="J14" s="65">
        <f t="shared" si="4"/>
        <v>160</v>
      </c>
      <c r="K14" s="65">
        <f t="shared" si="5"/>
        <v>480</v>
      </c>
    </row>
    <row r="15" spans="1:11" ht="16.5" customHeight="1" x14ac:dyDescent="0.25">
      <c r="A15" s="74" t="s">
        <v>198</v>
      </c>
      <c r="B15" s="59">
        <v>72</v>
      </c>
      <c r="C15" s="68">
        <v>2</v>
      </c>
      <c r="D15" s="69">
        <v>13</v>
      </c>
      <c r="E15" s="69">
        <f t="shared" si="0"/>
        <v>936</v>
      </c>
      <c r="F15" s="65">
        <f t="shared" si="1"/>
        <v>1872</v>
      </c>
      <c r="G15" s="65">
        <v>2</v>
      </c>
      <c r="H15" s="65">
        <f t="shared" si="2"/>
        <v>624</v>
      </c>
      <c r="I15" s="65">
        <f t="shared" si="3"/>
        <v>416</v>
      </c>
      <c r="J15" s="65">
        <f t="shared" si="4"/>
        <v>208</v>
      </c>
      <c r="K15" s="65">
        <f t="shared" si="5"/>
        <v>624</v>
      </c>
    </row>
    <row r="16" spans="1:11" ht="16.5" customHeight="1" x14ac:dyDescent="0.25">
      <c r="A16" s="74" t="s">
        <v>264</v>
      </c>
      <c r="B16" s="59">
        <v>36</v>
      </c>
      <c r="C16" s="68">
        <v>1</v>
      </c>
      <c r="D16" s="69">
        <v>13</v>
      </c>
      <c r="E16" s="69">
        <f t="shared" si="0"/>
        <v>468</v>
      </c>
      <c r="F16" s="65">
        <f t="shared" si="1"/>
        <v>468</v>
      </c>
      <c r="G16" s="65">
        <v>1</v>
      </c>
      <c r="H16" s="65">
        <f t="shared" si="2"/>
        <v>156</v>
      </c>
      <c r="I16" s="65">
        <f t="shared" si="3"/>
        <v>104</v>
      </c>
      <c r="J16" s="65">
        <f t="shared" si="4"/>
        <v>52</v>
      </c>
      <c r="K16" s="65">
        <f t="shared" si="5"/>
        <v>156</v>
      </c>
    </row>
    <row r="17" spans="1:11" ht="16.5" customHeight="1" x14ac:dyDescent="0.25">
      <c r="A17" s="74" t="s">
        <v>265</v>
      </c>
      <c r="B17" s="59">
        <v>36</v>
      </c>
      <c r="C17" s="68">
        <v>1</v>
      </c>
      <c r="D17" s="69">
        <v>13</v>
      </c>
      <c r="E17" s="69">
        <f t="shared" si="0"/>
        <v>468</v>
      </c>
      <c r="F17" s="65">
        <f t="shared" si="1"/>
        <v>468</v>
      </c>
      <c r="G17" s="65">
        <v>1</v>
      </c>
      <c r="H17" s="65">
        <f t="shared" si="2"/>
        <v>156</v>
      </c>
      <c r="I17" s="65">
        <f t="shared" si="3"/>
        <v>104</v>
      </c>
      <c r="J17" s="65">
        <f t="shared" si="4"/>
        <v>52</v>
      </c>
      <c r="K17" s="65">
        <f t="shared" si="5"/>
        <v>156</v>
      </c>
    </row>
    <row r="18" spans="1:11" ht="16.5" customHeight="1" x14ac:dyDescent="0.25">
      <c r="A18" s="75" t="s">
        <v>200</v>
      </c>
      <c r="B18" s="59">
        <v>72</v>
      </c>
      <c r="C18" s="68">
        <v>2</v>
      </c>
      <c r="D18" s="69">
        <v>13</v>
      </c>
      <c r="E18" s="69">
        <f t="shared" si="0"/>
        <v>936</v>
      </c>
      <c r="F18" s="65">
        <f t="shared" si="1"/>
        <v>1872</v>
      </c>
      <c r="G18" s="65">
        <v>2</v>
      </c>
      <c r="H18" s="65">
        <f t="shared" si="2"/>
        <v>624</v>
      </c>
      <c r="I18" s="65">
        <f t="shared" si="3"/>
        <v>416</v>
      </c>
      <c r="J18" s="65">
        <f t="shared" si="4"/>
        <v>208</v>
      </c>
      <c r="K18" s="65">
        <f t="shared" si="5"/>
        <v>624</v>
      </c>
    </row>
    <row r="19" spans="1:11" ht="16.5" customHeight="1" x14ac:dyDescent="0.25">
      <c r="A19" s="75" t="s">
        <v>199</v>
      </c>
      <c r="B19" s="59">
        <v>72</v>
      </c>
      <c r="C19" s="68">
        <v>4</v>
      </c>
      <c r="D19" s="69">
        <v>13</v>
      </c>
      <c r="E19" s="69">
        <f t="shared" si="0"/>
        <v>936</v>
      </c>
      <c r="F19" s="65">
        <f t="shared" si="1"/>
        <v>3744</v>
      </c>
      <c r="G19" s="65">
        <v>2</v>
      </c>
      <c r="H19" s="65">
        <f t="shared" si="2"/>
        <v>1248</v>
      </c>
      <c r="I19" s="65">
        <f t="shared" si="3"/>
        <v>832</v>
      </c>
      <c r="J19" s="65">
        <f t="shared" si="4"/>
        <v>416</v>
      </c>
      <c r="K19" s="65">
        <f t="shared" si="5"/>
        <v>1248</v>
      </c>
    </row>
    <row r="20" spans="1:11" ht="21.75" customHeight="1" x14ac:dyDescent="0.25">
      <c r="A20" s="75" t="s">
        <v>135</v>
      </c>
      <c r="B20" s="59">
        <v>72</v>
      </c>
      <c r="C20" s="68">
        <v>3</v>
      </c>
      <c r="D20" s="69">
        <v>12</v>
      </c>
      <c r="E20" s="69">
        <f t="shared" si="0"/>
        <v>864</v>
      </c>
      <c r="F20" s="65">
        <f t="shared" si="1"/>
        <v>2592</v>
      </c>
      <c r="G20" s="65">
        <v>2</v>
      </c>
      <c r="H20" s="65">
        <f t="shared" si="2"/>
        <v>864</v>
      </c>
      <c r="I20" s="65">
        <f t="shared" si="3"/>
        <v>576</v>
      </c>
      <c r="J20" s="65">
        <f t="shared" si="4"/>
        <v>288</v>
      </c>
      <c r="K20" s="65">
        <f t="shared" si="5"/>
        <v>864</v>
      </c>
    </row>
    <row r="21" spans="1:11" ht="19.5" customHeight="1" x14ac:dyDescent="0.25">
      <c r="A21" s="196" t="s">
        <v>50</v>
      </c>
      <c r="B21" s="198">
        <v>72</v>
      </c>
      <c r="C21" s="68">
        <v>2</v>
      </c>
      <c r="D21" s="69">
        <v>13</v>
      </c>
      <c r="E21" s="69">
        <f t="shared" si="0"/>
        <v>936</v>
      </c>
      <c r="F21" s="65">
        <f t="shared" si="1"/>
        <v>1872</v>
      </c>
      <c r="G21" s="65">
        <v>2</v>
      </c>
      <c r="H21" s="65">
        <f t="shared" si="2"/>
        <v>624</v>
      </c>
      <c r="I21" s="65">
        <f t="shared" si="3"/>
        <v>416</v>
      </c>
      <c r="J21" s="65">
        <f t="shared" si="4"/>
        <v>208</v>
      </c>
      <c r="K21" s="65">
        <f t="shared" si="5"/>
        <v>624</v>
      </c>
    </row>
    <row r="22" spans="1:11" x14ac:dyDescent="0.25">
      <c r="A22" s="197"/>
      <c r="B22" s="199"/>
      <c r="C22" s="68">
        <v>1</v>
      </c>
      <c r="D22" s="69">
        <v>12</v>
      </c>
      <c r="E22" s="69">
        <f>B21*D22</f>
        <v>864</v>
      </c>
      <c r="F22" s="65">
        <f t="shared" si="1"/>
        <v>864</v>
      </c>
      <c r="G22" s="65">
        <v>2</v>
      </c>
      <c r="H22" s="65">
        <f t="shared" si="2"/>
        <v>288</v>
      </c>
      <c r="I22" s="65">
        <f t="shared" si="3"/>
        <v>192</v>
      </c>
      <c r="J22" s="65">
        <f t="shared" si="4"/>
        <v>96</v>
      </c>
      <c r="K22" s="65">
        <f t="shared" si="5"/>
        <v>288</v>
      </c>
    </row>
    <row r="23" spans="1:11" ht="18.75" customHeight="1" x14ac:dyDescent="0.25">
      <c r="A23" s="190" t="s">
        <v>54</v>
      </c>
      <c r="B23" s="59">
        <v>144</v>
      </c>
      <c r="C23" s="68">
        <v>2</v>
      </c>
      <c r="D23" s="69">
        <v>12</v>
      </c>
      <c r="E23" s="69">
        <f t="shared" si="0"/>
        <v>1728</v>
      </c>
      <c r="F23" s="65">
        <f t="shared" si="1"/>
        <v>3456</v>
      </c>
      <c r="G23" s="65">
        <v>4</v>
      </c>
      <c r="H23" s="65">
        <f t="shared" si="2"/>
        <v>1152</v>
      </c>
      <c r="I23" s="65">
        <f t="shared" si="3"/>
        <v>768</v>
      </c>
      <c r="J23" s="65">
        <f t="shared" si="4"/>
        <v>384</v>
      </c>
      <c r="K23" s="65">
        <f t="shared" si="5"/>
        <v>1152</v>
      </c>
    </row>
    <row r="24" spans="1:11" x14ac:dyDescent="0.25">
      <c r="A24" s="191"/>
      <c r="B24" s="59">
        <v>72</v>
      </c>
      <c r="C24" s="68">
        <v>1</v>
      </c>
      <c r="D24" s="69">
        <v>13</v>
      </c>
      <c r="E24" s="69">
        <f t="shared" si="0"/>
        <v>936</v>
      </c>
      <c r="F24" s="65">
        <f t="shared" si="1"/>
        <v>936</v>
      </c>
      <c r="G24" s="65">
        <v>2</v>
      </c>
      <c r="H24" s="65">
        <f t="shared" si="2"/>
        <v>312</v>
      </c>
      <c r="I24" s="65">
        <f t="shared" si="3"/>
        <v>208</v>
      </c>
      <c r="J24" s="65">
        <f t="shared" si="4"/>
        <v>104</v>
      </c>
      <c r="K24" s="65">
        <f t="shared" si="5"/>
        <v>312</v>
      </c>
    </row>
    <row r="25" spans="1:11" ht="29.25" customHeight="1" x14ac:dyDescent="0.25">
      <c r="A25" s="66" t="s">
        <v>137</v>
      </c>
      <c r="B25" s="67">
        <v>72</v>
      </c>
      <c r="C25" s="68">
        <v>1</v>
      </c>
      <c r="D25" s="69">
        <v>13</v>
      </c>
      <c r="E25" s="69">
        <f t="shared" si="0"/>
        <v>936</v>
      </c>
      <c r="F25" s="65">
        <f t="shared" si="1"/>
        <v>936</v>
      </c>
      <c r="G25" s="65">
        <v>2</v>
      </c>
      <c r="H25" s="65">
        <f t="shared" si="2"/>
        <v>312</v>
      </c>
      <c r="I25" s="65">
        <f t="shared" si="3"/>
        <v>208</v>
      </c>
      <c r="J25" s="65">
        <f t="shared" si="4"/>
        <v>104</v>
      </c>
      <c r="K25" s="65">
        <f t="shared" si="5"/>
        <v>312</v>
      </c>
    </row>
    <row r="26" spans="1:11" ht="25.5" x14ac:dyDescent="0.25">
      <c r="A26" s="66" t="s">
        <v>157</v>
      </c>
      <c r="B26" s="67">
        <v>288</v>
      </c>
      <c r="C26" s="68">
        <v>1</v>
      </c>
      <c r="D26" s="69">
        <v>13</v>
      </c>
      <c r="E26" s="69">
        <f t="shared" si="0"/>
        <v>3744</v>
      </c>
      <c r="F26" s="65">
        <f t="shared" si="1"/>
        <v>3744</v>
      </c>
      <c r="G26" s="65">
        <v>8</v>
      </c>
      <c r="H26" s="65">
        <f t="shared" si="2"/>
        <v>1248</v>
      </c>
      <c r="I26" s="65">
        <f t="shared" si="3"/>
        <v>832</v>
      </c>
      <c r="J26" s="65">
        <f t="shared" si="4"/>
        <v>416</v>
      </c>
      <c r="K26" s="65">
        <f t="shared" si="5"/>
        <v>1248</v>
      </c>
    </row>
    <row r="27" spans="1:11" ht="15.75" customHeight="1" x14ac:dyDescent="0.25">
      <c r="A27" s="66" t="s">
        <v>162</v>
      </c>
      <c r="B27" s="67">
        <v>144</v>
      </c>
      <c r="C27" s="68">
        <v>1</v>
      </c>
      <c r="D27" s="69">
        <v>10</v>
      </c>
      <c r="E27" s="69">
        <f t="shared" si="0"/>
        <v>1440</v>
      </c>
      <c r="F27" s="65">
        <f t="shared" si="1"/>
        <v>1440</v>
      </c>
      <c r="G27" s="65">
        <v>4</v>
      </c>
      <c r="H27" s="65">
        <f t="shared" si="2"/>
        <v>480</v>
      </c>
      <c r="I27" s="65">
        <f t="shared" si="3"/>
        <v>320</v>
      </c>
      <c r="J27" s="65">
        <f t="shared" si="4"/>
        <v>160</v>
      </c>
      <c r="K27" s="65">
        <f t="shared" si="5"/>
        <v>480</v>
      </c>
    </row>
    <row r="28" spans="1:11" ht="13.5" customHeight="1" x14ac:dyDescent="0.25">
      <c r="A28" s="66" t="s">
        <v>187</v>
      </c>
      <c r="B28" s="67">
        <v>288</v>
      </c>
      <c r="C28" s="68">
        <v>1</v>
      </c>
      <c r="D28" s="69">
        <v>12</v>
      </c>
      <c r="E28" s="69">
        <f t="shared" si="0"/>
        <v>3456</v>
      </c>
      <c r="F28" s="65">
        <f t="shared" si="1"/>
        <v>3456</v>
      </c>
      <c r="G28" s="65">
        <v>8</v>
      </c>
      <c r="H28" s="65">
        <f t="shared" si="2"/>
        <v>1152</v>
      </c>
      <c r="I28" s="65">
        <f t="shared" si="3"/>
        <v>768</v>
      </c>
      <c r="J28" s="65">
        <f t="shared" si="4"/>
        <v>384</v>
      </c>
      <c r="K28" s="65">
        <f t="shared" si="5"/>
        <v>1152</v>
      </c>
    </row>
    <row r="29" spans="1:11" ht="18.75" customHeight="1" x14ac:dyDescent="0.25">
      <c r="A29" s="194" t="s">
        <v>210</v>
      </c>
      <c r="B29" s="59">
        <v>144</v>
      </c>
      <c r="C29" s="68">
        <v>1</v>
      </c>
      <c r="D29" s="69">
        <v>13</v>
      </c>
      <c r="E29" s="69">
        <f t="shared" si="0"/>
        <v>1872</v>
      </c>
      <c r="F29" s="65">
        <f t="shared" si="1"/>
        <v>1872</v>
      </c>
      <c r="G29" s="65">
        <v>4</v>
      </c>
      <c r="H29" s="65">
        <f>D29*C29*G29*12</f>
        <v>624</v>
      </c>
      <c r="I29" s="65">
        <f t="shared" si="3"/>
        <v>416</v>
      </c>
      <c r="J29" s="65">
        <f t="shared" si="4"/>
        <v>208</v>
      </c>
      <c r="K29" s="65">
        <f t="shared" si="5"/>
        <v>624</v>
      </c>
    </row>
    <row r="30" spans="1:11" ht="18.75" customHeight="1" x14ac:dyDescent="0.25">
      <c r="A30" s="194"/>
      <c r="B30" s="59">
        <v>144</v>
      </c>
      <c r="C30" s="68">
        <v>1</v>
      </c>
      <c r="D30" s="69">
        <v>10</v>
      </c>
      <c r="E30" s="69">
        <f t="shared" si="0"/>
        <v>1440</v>
      </c>
      <c r="F30" s="65">
        <f t="shared" si="1"/>
        <v>1440</v>
      </c>
      <c r="G30" s="65">
        <v>4</v>
      </c>
      <c r="H30" s="65">
        <f t="shared" si="2"/>
        <v>480</v>
      </c>
      <c r="I30" s="65">
        <f t="shared" si="3"/>
        <v>320</v>
      </c>
      <c r="J30" s="65">
        <f t="shared" si="4"/>
        <v>160</v>
      </c>
      <c r="K30" s="65">
        <f t="shared" si="5"/>
        <v>480</v>
      </c>
    </row>
    <row r="31" spans="1:11" ht="20.25" customHeight="1" x14ac:dyDescent="0.25">
      <c r="A31" s="191"/>
      <c r="B31" s="59">
        <v>144</v>
      </c>
      <c r="C31" s="68">
        <v>1</v>
      </c>
      <c r="D31" s="69">
        <v>12</v>
      </c>
      <c r="E31" s="69">
        <f t="shared" si="0"/>
        <v>1728</v>
      </c>
      <c r="F31" s="65">
        <f t="shared" si="1"/>
        <v>1728</v>
      </c>
      <c r="G31" s="65">
        <v>4</v>
      </c>
      <c r="H31" s="65">
        <f t="shared" si="2"/>
        <v>576</v>
      </c>
      <c r="I31" s="65">
        <f t="shared" si="3"/>
        <v>384</v>
      </c>
      <c r="J31" s="65">
        <f t="shared" si="4"/>
        <v>192</v>
      </c>
      <c r="K31" s="65">
        <f t="shared" si="5"/>
        <v>576</v>
      </c>
    </row>
    <row r="32" spans="1:11" ht="20.25" customHeight="1" x14ac:dyDescent="0.25">
      <c r="A32" s="190" t="s">
        <v>62</v>
      </c>
      <c r="B32" s="59">
        <v>288</v>
      </c>
      <c r="C32" s="68">
        <v>3</v>
      </c>
      <c r="D32" s="69">
        <v>13</v>
      </c>
      <c r="E32" s="69">
        <f t="shared" si="0"/>
        <v>3744</v>
      </c>
      <c r="F32" s="65">
        <f t="shared" si="1"/>
        <v>11232</v>
      </c>
      <c r="G32" s="65">
        <v>8</v>
      </c>
      <c r="H32" s="65">
        <f t="shared" si="2"/>
        <v>3744</v>
      </c>
      <c r="I32" s="65">
        <f t="shared" si="3"/>
        <v>2496</v>
      </c>
      <c r="J32" s="65">
        <f t="shared" si="4"/>
        <v>1248</v>
      </c>
      <c r="K32" s="65">
        <f t="shared" si="5"/>
        <v>3744</v>
      </c>
    </row>
    <row r="33" spans="1:11" x14ac:dyDescent="0.25">
      <c r="A33" s="191"/>
      <c r="B33" s="59">
        <v>288</v>
      </c>
      <c r="C33" s="68">
        <v>3</v>
      </c>
      <c r="D33" s="69">
        <v>12</v>
      </c>
      <c r="E33" s="69">
        <f t="shared" si="0"/>
        <v>3456</v>
      </c>
      <c r="F33" s="65">
        <f t="shared" si="1"/>
        <v>10368</v>
      </c>
      <c r="G33" s="65">
        <v>8</v>
      </c>
      <c r="H33" s="65">
        <f t="shared" si="2"/>
        <v>3456</v>
      </c>
      <c r="I33" s="65">
        <f t="shared" si="3"/>
        <v>2304</v>
      </c>
      <c r="J33" s="65">
        <f t="shared" si="4"/>
        <v>1152</v>
      </c>
      <c r="K33" s="65">
        <f t="shared" si="5"/>
        <v>3456</v>
      </c>
    </row>
    <row r="34" spans="1:11" ht="20.25" customHeight="1" x14ac:dyDescent="0.25">
      <c r="A34" s="66" t="s">
        <v>201</v>
      </c>
      <c r="B34" s="59">
        <v>144</v>
      </c>
      <c r="C34" s="68">
        <v>2</v>
      </c>
      <c r="D34" s="69">
        <v>12</v>
      </c>
      <c r="E34" s="69">
        <f t="shared" si="0"/>
        <v>1728</v>
      </c>
      <c r="F34" s="65">
        <f t="shared" si="1"/>
        <v>3456</v>
      </c>
      <c r="G34" s="65">
        <v>4</v>
      </c>
      <c r="H34" s="65">
        <f t="shared" si="2"/>
        <v>1152</v>
      </c>
      <c r="I34" s="65">
        <f t="shared" si="3"/>
        <v>768</v>
      </c>
      <c r="J34" s="65">
        <f t="shared" si="4"/>
        <v>384</v>
      </c>
      <c r="K34" s="65">
        <f t="shared" si="5"/>
        <v>1152</v>
      </c>
    </row>
    <row r="35" spans="1:11" ht="23.25" customHeight="1" x14ac:dyDescent="0.25">
      <c r="A35" s="66" t="s">
        <v>204</v>
      </c>
      <c r="B35" s="59">
        <v>144</v>
      </c>
      <c r="C35" s="68">
        <v>2</v>
      </c>
      <c r="D35" s="69">
        <v>12</v>
      </c>
      <c r="E35" s="69">
        <f t="shared" si="0"/>
        <v>1728</v>
      </c>
      <c r="F35" s="65">
        <f t="shared" si="1"/>
        <v>3456</v>
      </c>
      <c r="G35" s="65">
        <v>4</v>
      </c>
      <c r="H35" s="65">
        <f t="shared" si="2"/>
        <v>1152</v>
      </c>
      <c r="I35" s="65">
        <f t="shared" si="3"/>
        <v>768</v>
      </c>
      <c r="J35" s="65">
        <f t="shared" si="4"/>
        <v>384</v>
      </c>
      <c r="K35" s="65">
        <f t="shared" si="5"/>
        <v>1152</v>
      </c>
    </row>
    <row r="36" spans="1:11" ht="21" customHeight="1" x14ac:dyDescent="0.25">
      <c r="A36" s="66" t="s">
        <v>179</v>
      </c>
      <c r="B36" s="59">
        <v>72</v>
      </c>
      <c r="C36" s="68">
        <v>4</v>
      </c>
      <c r="D36" s="69">
        <v>13</v>
      </c>
      <c r="E36" s="69">
        <f t="shared" si="0"/>
        <v>936</v>
      </c>
      <c r="F36" s="65">
        <f t="shared" si="1"/>
        <v>3744</v>
      </c>
      <c r="G36" s="65">
        <v>2</v>
      </c>
      <c r="H36" s="65">
        <f t="shared" si="2"/>
        <v>1248</v>
      </c>
      <c r="I36" s="65">
        <f t="shared" si="3"/>
        <v>832</v>
      </c>
      <c r="J36" s="65">
        <f t="shared" si="4"/>
        <v>416</v>
      </c>
      <c r="K36" s="65">
        <f t="shared" si="5"/>
        <v>1248</v>
      </c>
    </row>
    <row r="37" spans="1:11" ht="18" customHeight="1" x14ac:dyDescent="0.25">
      <c r="A37" s="190" t="s">
        <v>178</v>
      </c>
      <c r="B37" s="59">
        <v>144</v>
      </c>
      <c r="C37" s="68">
        <v>1</v>
      </c>
      <c r="D37" s="69">
        <v>13</v>
      </c>
      <c r="E37" s="69">
        <f t="shared" si="0"/>
        <v>1872</v>
      </c>
      <c r="F37" s="65">
        <f t="shared" si="1"/>
        <v>1872</v>
      </c>
      <c r="G37" s="65">
        <v>4</v>
      </c>
      <c r="H37" s="65">
        <f t="shared" si="2"/>
        <v>624</v>
      </c>
      <c r="I37" s="65">
        <f t="shared" si="3"/>
        <v>416</v>
      </c>
      <c r="J37" s="65">
        <f t="shared" si="4"/>
        <v>208</v>
      </c>
      <c r="K37" s="65">
        <f t="shared" si="5"/>
        <v>624</v>
      </c>
    </row>
    <row r="38" spans="1:11" ht="18" customHeight="1" x14ac:dyDescent="0.25">
      <c r="A38" s="191"/>
      <c r="B38" s="59">
        <v>72</v>
      </c>
      <c r="C38" s="68">
        <v>1</v>
      </c>
      <c r="D38" s="69">
        <v>13</v>
      </c>
      <c r="E38" s="69">
        <f t="shared" si="0"/>
        <v>936</v>
      </c>
      <c r="F38" s="65">
        <f t="shared" si="1"/>
        <v>936</v>
      </c>
      <c r="G38" s="65">
        <v>2</v>
      </c>
      <c r="H38" s="65">
        <f t="shared" si="2"/>
        <v>312</v>
      </c>
      <c r="I38" s="65">
        <f t="shared" si="3"/>
        <v>208</v>
      </c>
      <c r="J38" s="65">
        <f t="shared" si="4"/>
        <v>104</v>
      </c>
      <c r="K38" s="65">
        <f t="shared" si="5"/>
        <v>312</v>
      </c>
    </row>
    <row r="39" spans="1:11" ht="21.75" customHeight="1" x14ac:dyDescent="0.25">
      <c r="A39" s="76" t="s">
        <v>84</v>
      </c>
      <c r="B39" s="59">
        <v>108</v>
      </c>
      <c r="C39" s="68">
        <v>2</v>
      </c>
      <c r="D39" s="69">
        <v>12</v>
      </c>
      <c r="E39" s="69">
        <f t="shared" si="0"/>
        <v>1296</v>
      </c>
      <c r="F39" s="65">
        <f t="shared" si="1"/>
        <v>2592</v>
      </c>
      <c r="G39" s="65">
        <v>3</v>
      </c>
      <c r="H39" s="65">
        <f t="shared" si="2"/>
        <v>864</v>
      </c>
      <c r="I39" s="65">
        <f t="shared" si="3"/>
        <v>576</v>
      </c>
      <c r="J39" s="65">
        <f t="shared" si="4"/>
        <v>288</v>
      </c>
      <c r="K39" s="65">
        <f t="shared" si="5"/>
        <v>864</v>
      </c>
    </row>
    <row r="40" spans="1:11" ht="24.75" customHeight="1" x14ac:dyDescent="0.25">
      <c r="A40" s="190" t="s">
        <v>80</v>
      </c>
      <c r="B40" s="62">
        <v>144</v>
      </c>
      <c r="C40" s="68">
        <v>2</v>
      </c>
      <c r="D40" s="69">
        <v>12</v>
      </c>
      <c r="E40" s="69">
        <f t="shared" si="0"/>
        <v>1728</v>
      </c>
      <c r="F40" s="65">
        <f t="shared" si="1"/>
        <v>3456</v>
      </c>
      <c r="G40" s="65">
        <v>4</v>
      </c>
      <c r="H40" s="65">
        <f t="shared" si="2"/>
        <v>1152</v>
      </c>
      <c r="I40" s="65">
        <f t="shared" si="3"/>
        <v>768</v>
      </c>
      <c r="J40" s="65">
        <f t="shared" si="4"/>
        <v>384</v>
      </c>
      <c r="K40" s="65">
        <f t="shared" si="5"/>
        <v>1152</v>
      </c>
    </row>
    <row r="41" spans="1:11" ht="22.5" customHeight="1" x14ac:dyDescent="0.25">
      <c r="A41" s="191"/>
      <c r="B41" s="62">
        <v>180</v>
      </c>
      <c r="C41" s="68">
        <v>4</v>
      </c>
      <c r="D41" s="69">
        <v>10</v>
      </c>
      <c r="E41" s="69">
        <f t="shared" si="0"/>
        <v>1800</v>
      </c>
      <c r="F41" s="65">
        <f t="shared" si="1"/>
        <v>7200</v>
      </c>
      <c r="G41" s="65">
        <v>5</v>
      </c>
      <c r="H41" s="65">
        <f t="shared" si="2"/>
        <v>2400</v>
      </c>
      <c r="I41" s="65">
        <f t="shared" si="3"/>
        <v>1600</v>
      </c>
      <c r="J41" s="65">
        <f t="shared" si="4"/>
        <v>800</v>
      </c>
      <c r="K41" s="65">
        <f t="shared" si="5"/>
        <v>2400</v>
      </c>
    </row>
    <row r="42" spans="1:11" x14ac:dyDescent="0.25">
      <c r="A42" s="66" t="s">
        <v>86</v>
      </c>
      <c r="B42" s="59">
        <v>36</v>
      </c>
      <c r="C42" s="68">
        <v>1</v>
      </c>
      <c r="D42" s="69">
        <v>5</v>
      </c>
      <c r="E42" s="69">
        <f t="shared" si="0"/>
        <v>180</v>
      </c>
      <c r="F42" s="65">
        <f t="shared" si="1"/>
        <v>180</v>
      </c>
      <c r="G42" s="65">
        <v>1</v>
      </c>
      <c r="H42" s="65">
        <f t="shared" si="2"/>
        <v>60</v>
      </c>
      <c r="I42" s="65">
        <f t="shared" si="3"/>
        <v>40</v>
      </c>
      <c r="J42" s="65">
        <f t="shared" si="4"/>
        <v>20</v>
      </c>
      <c r="K42" s="65">
        <f t="shared" si="5"/>
        <v>60</v>
      </c>
    </row>
    <row r="43" spans="1:11" x14ac:dyDescent="0.25">
      <c r="A43" s="72" t="s">
        <v>88</v>
      </c>
      <c r="B43" s="59">
        <v>216</v>
      </c>
      <c r="C43" s="77">
        <v>3</v>
      </c>
      <c r="D43" s="69">
        <v>13</v>
      </c>
      <c r="E43" s="69">
        <f t="shared" si="0"/>
        <v>2808</v>
      </c>
      <c r="F43" s="65">
        <f t="shared" si="1"/>
        <v>8424</v>
      </c>
      <c r="G43" s="65">
        <v>6</v>
      </c>
      <c r="H43" s="65">
        <f t="shared" si="2"/>
        <v>2808</v>
      </c>
      <c r="I43" s="65">
        <f t="shared" si="3"/>
        <v>1872</v>
      </c>
      <c r="J43" s="65">
        <f t="shared" si="4"/>
        <v>936</v>
      </c>
      <c r="K43" s="65">
        <f t="shared" si="5"/>
        <v>2808</v>
      </c>
    </row>
    <row r="44" spans="1:11" x14ac:dyDescent="0.25">
      <c r="A44" s="192" t="s">
        <v>92</v>
      </c>
      <c r="B44" s="59">
        <v>234</v>
      </c>
      <c r="C44" s="68">
        <v>1</v>
      </c>
      <c r="D44" s="69">
        <v>13</v>
      </c>
      <c r="E44" s="69">
        <f t="shared" si="0"/>
        <v>3042</v>
      </c>
      <c r="F44" s="65">
        <f t="shared" si="1"/>
        <v>3042</v>
      </c>
      <c r="G44" s="65">
        <v>6.5</v>
      </c>
      <c r="H44" s="65">
        <f t="shared" si="2"/>
        <v>1014</v>
      </c>
      <c r="I44" s="65">
        <f t="shared" si="3"/>
        <v>676</v>
      </c>
      <c r="J44" s="65">
        <f t="shared" si="4"/>
        <v>338</v>
      </c>
      <c r="K44" s="65">
        <f t="shared" si="5"/>
        <v>1014</v>
      </c>
    </row>
    <row r="45" spans="1:11" x14ac:dyDescent="0.25">
      <c r="A45" s="193"/>
      <c r="B45" s="59">
        <v>234</v>
      </c>
      <c r="C45" s="68">
        <v>1</v>
      </c>
      <c r="D45" s="69">
        <v>10</v>
      </c>
      <c r="E45" s="69">
        <f t="shared" si="0"/>
        <v>2340</v>
      </c>
      <c r="F45" s="65">
        <f t="shared" si="1"/>
        <v>2340</v>
      </c>
      <c r="G45" s="65">
        <v>6.5</v>
      </c>
      <c r="H45" s="65">
        <f t="shared" si="2"/>
        <v>780</v>
      </c>
      <c r="I45" s="65">
        <f t="shared" si="3"/>
        <v>520</v>
      </c>
      <c r="J45" s="65">
        <f t="shared" si="4"/>
        <v>260</v>
      </c>
      <c r="K45" s="65">
        <f t="shared" si="5"/>
        <v>780</v>
      </c>
    </row>
    <row r="46" spans="1:11" ht="22.5" customHeight="1" x14ac:dyDescent="0.25">
      <c r="A46" s="72" t="s">
        <v>232</v>
      </c>
      <c r="B46" s="59">
        <v>72</v>
      </c>
      <c r="C46" s="68">
        <v>2</v>
      </c>
      <c r="D46" s="69">
        <v>12</v>
      </c>
      <c r="E46" s="69">
        <f t="shared" si="0"/>
        <v>864</v>
      </c>
      <c r="F46" s="65">
        <f t="shared" si="1"/>
        <v>1728</v>
      </c>
      <c r="G46" s="65">
        <v>2</v>
      </c>
      <c r="H46" s="65">
        <f t="shared" si="2"/>
        <v>576</v>
      </c>
      <c r="I46" s="65">
        <f t="shared" si="3"/>
        <v>384</v>
      </c>
      <c r="J46" s="65">
        <f t="shared" si="4"/>
        <v>192</v>
      </c>
      <c r="K46" s="65">
        <f t="shared" si="5"/>
        <v>576</v>
      </c>
    </row>
    <row r="47" spans="1:11" ht="21.75" customHeight="1" x14ac:dyDescent="0.25">
      <c r="A47" s="66" t="s">
        <v>94</v>
      </c>
      <c r="B47" s="59">
        <v>72</v>
      </c>
      <c r="C47" s="68">
        <v>2</v>
      </c>
      <c r="D47" s="69">
        <v>10</v>
      </c>
      <c r="E47" s="69">
        <f t="shared" si="0"/>
        <v>720</v>
      </c>
      <c r="F47" s="65">
        <f t="shared" si="1"/>
        <v>1440</v>
      </c>
      <c r="G47" s="65">
        <v>2</v>
      </c>
      <c r="H47" s="65">
        <f t="shared" si="2"/>
        <v>480</v>
      </c>
      <c r="I47" s="65">
        <f t="shared" si="3"/>
        <v>320</v>
      </c>
      <c r="J47" s="65">
        <f t="shared" si="4"/>
        <v>160</v>
      </c>
      <c r="K47" s="65">
        <f t="shared" si="5"/>
        <v>480</v>
      </c>
    </row>
    <row r="48" spans="1:11" x14ac:dyDescent="0.25">
      <c r="A48" s="72" t="s">
        <v>98</v>
      </c>
      <c r="B48" s="59">
        <v>180</v>
      </c>
      <c r="C48" s="68">
        <v>1</v>
      </c>
      <c r="D48" s="69">
        <v>10</v>
      </c>
      <c r="E48" s="69">
        <f t="shared" si="0"/>
        <v>1800</v>
      </c>
      <c r="F48" s="65">
        <f t="shared" si="1"/>
        <v>1800</v>
      </c>
      <c r="G48" s="65">
        <v>5</v>
      </c>
      <c r="H48" s="65">
        <f t="shared" si="2"/>
        <v>600</v>
      </c>
      <c r="I48" s="65">
        <f t="shared" si="3"/>
        <v>400</v>
      </c>
      <c r="J48" s="65">
        <f t="shared" si="4"/>
        <v>200</v>
      </c>
      <c r="K48" s="65">
        <f t="shared" si="5"/>
        <v>600</v>
      </c>
    </row>
    <row r="49" spans="1:11" ht="21" customHeight="1" x14ac:dyDescent="0.25">
      <c r="A49" s="78" t="s">
        <v>101</v>
      </c>
      <c r="B49" s="59">
        <v>144</v>
      </c>
      <c r="C49" s="68">
        <v>5</v>
      </c>
      <c r="D49" s="69">
        <v>10</v>
      </c>
      <c r="E49" s="69">
        <f t="shared" si="0"/>
        <v>1440</v>
      </c>
      <c r="F49" s="65">
        <f t="shared" si="1"/>
        <v>7200</v>
      </c>
      <c r="G49" s="65">
        <v>4</v>
      </c>
      <c r="H49" s="65">
        <f t="shared" si="2"/>
        <v>2400</v>
      </c>
      <c r="I49" s="65">
        <f t="shared" si="3"/>
        <v>1600</v>
      </c>
      <c r="J49" s="65">
        <f t="shared" si="4"/>
        <v>800</v>
      </c>
      <c r="K49" s="65">
        <f t="shared" si="5"/>
        <v>2400</v>
      </c>
    </row>
    <row r="50" spans="1:11" x14ac:dyDescent="0.25">
      <c r="A50" s="78" t="s">
        <v>247</v>
      </c>
      <c r="B50" s="59">
        <v>108</v>
      </c>
      <c r="C50" s="68">
        <v>3</v>
      </c>
      <c r="D50" s="69">
        <v>10</v>
      </c>
      <c r="E50" s="69">
        <f t="shared" si="0"/>
        <v>1080</v>
      </c>
      <c r="F50" s="65">
        <f t="shared" si="1"/>
        <v>3240</v>
      </c>
      <c r="G50" s="65">
        <v>3</v>
      </c>
      <c r="H50" s="65">
        <f t="shared" si="2"/>
        <v>1080</v>
      </c>
      <c r="I50" s="65">
        <f t="shared" si="3"/>
        <v>720</v>
      </c>
      <c r="J50" s="65">
        <f t="shared" si="4"/>
        <v>360</v>
      </c>
      <c r="K50" s="65">
        <f t="shared" si="5"/>
        <v>1080</v>
      </c>
    </row>
    <row r="51" spans="1:11" x14ac:dyDescent="0.25">
      <c r="A51" s="72" t="s">
        <v>186</v>
      </c>
      <c r="B51" s="59">
        <v>36</v>
      </c>
      <c r="C51" s="68">
        <v>1</v>
      </c>
      <c r="D51" s="69">
        <v>8</v>
      </c>
      <c r="E51" s="69">
        <f t="shared" si="0"/>
        <v>288</v>
      </c>
      <c r="F51" s="65">
        <f t="shared" si="1"/>
        <v>288</v>
      </c>
      <c r="G51" s="65">
        <v>1</v>
      </c>
      <c r="H51" s="65">
        <f>D51*C51*G51*12</f>
        <v>96</v>
      </c>
      <c r="I51" s="65">
        <f t="shared" si="3"/>
        <v>64</v>
      </c>
      <c r="J51" s="65">
        <f t="shared" si="4"/>
        <v>32</v>
      </c>
      <c r="K51" s="65">
        <f t="shared" si="5"/>
        <v>96</v>
      </c>
    </row>
    <row r="52" spans="1:11" x14ac:dyDescent="0.25">
      <c r="A52" s="66" t="s">
        <v>245</v>
      </c>
      <c r="B52" s="62">
        <v>36</v>
      </c>
      <c r="C52" s="68">
        <v>1</v>
      </c>
      <c r="D52" s="69">
        <v>10</v>
      </c>
      <c r="E52" s="69">
        <f t="shared" si="0"/>
        <v>360</v>
      </c>
      <c r="F52" s="65">
        <f t="shared" si="1"/>
        <v>360</v>
      </c>
      <c r="G52" s="65">
        <v>1</v>
      </c>
      <c r="H52" s="65">
        <f t="shared" si="2"/>
        <v>120</v>
      </c>
      <c r="I52" s="65">
        <f t="shared" si="3"/>
        <v>80</v>
      </c>
      <c r="J52" s="65">
        <f t="shared" si="4"/>
        <v>40</v>
      </c>
      <c r="K52" s="65">
        <f t="shared" si="5"/>
        <v>120</v>
      </c>
    </row>
    <row r="53" spans="1:11" x14ac:dyDescent="0.25">
      <c r="A53" s="70" t="s">
        <v>253</v>
      </c>
      <c r="B53" s="62">
        <v>144</v>
      </c>
      <c r="C53" s="68">
        <v>1</v>
      </c>
      <c r="D53" s="69">
        <v>13</v>
      </c>
      <c r="E53" s="69">
        <f t="shared" si="0"/>
        <v>1872</v>
      </c>
      <c r="F53" s="65">
        <f t="shared" si="1"/>
        <v>1872</v>
      </c>
      <c r="G53" s="65">
        <v>4</v>
      </c>
      <c r="H53" s="65">
        <f t="shared" si="2"/>
        <v>624</v>
      </c>
      <c r="I53" s="65">
        <f t="shared" si="3"/>
        <v>416</v>
      </c>
      <c r="J53" s="65">
        <f t="shared" si="4"/>
        <v>208</v>
      </c>
      <c r="K53" s="65">
        <f t="shared" si="5"/>
        <v>624</v>
      </c>
    </row>
    <row r="54" spans="1:11" ht="24.75" customHeight="1" x14ac:dyDescent="0.25">
      <c r="A54" s="76" t="s">
        <v>105</v>
      </c>
      <c r="B54" s="62">
        <v>144</v>
      </c>
      <c r="C54" s="68">
        <v>2</v>
      </c>
      <c r="D54" s="69">
        <v>12</v>
      </c>
      <c r="E54" s="69">
        <f t="shared" si="0"/>
        <v>1728</v>
      </c>
      <c r="F54" s="65">
        <f t="shared" si="1"/>
        <v>3456</v>
      </c>
      <c r="G54" s="65">
        <v>4</v>
      </c>
      <c r="H54" s="65">
        <f t="shared" si="2"/>
        <v>1152</v>
      </c>
      <c r="I54" s="65">
        <f t="shared" si="3"/>
        <v>768</v>
      </c>
      <c r="J54" s="65">
        <f t="shared" si="4"/>
        <v>384</v>
      </c>
      <c r="K54" s="65">
        <f t="shared" si="5"/>
        <v>1152</v>
      </c>
    </row>
    <row r="55" spans="1:11" ht="24" customHeight="1" x14ac:dyDescent="0.25">
      <c r="A55" s="66" t="s">
        <v>233</v>
      </c>
      <c r="B55" s="62">
        <v>72</v>
      </c>
      <c r="C55" s="68">
        <v>4</v>
      </c>
      <c r="D55" s="69">
        <v>10</v>
      </c>
      <c r="E55" s="69">
        <f t="shared" si="0"/>
        <v>720</v>
      </c>
      <c r="F55" s="65">
        <f t="shared" si="1"/>
        <v>2880</v>
      </c>
      <c r="G55" s="65">
        <v>2</v>
      </c>
      <c r="H55" s="65">
        <f t="shared" si="2"/>
        <v>960</v>
      </c>
      <c r="I55" s="65">
        <f t="shared" si="3"/>
        <v>640</v>
      </c>
      <c r="J55" s="65">
        <f t="shared" si="4"/>
        <v>320</v>
      </c>
      <c r="K55" s="65">
        <f t="shared" si="5"/>
        <v>960</v>
      </c>
    </row>
    <row r="56" spans="1:11" ht="24" customHeight="1" x14ac:dyDescent="0.25">
      <c r="A56" s="66" t="s">
        <v>109</v>
      </c>
      <c r="B56" s="62">
        <v>144</v>
      </c>
      <c r="C56" s="68">
        <v>1</v>
      </c>
      <c r="D56" s="69">
        <v>12</v>
      </c>
      <c r="E56" s="69">
        <f t="shared" si="0"/>
        <v>1728</v>
      </c>
      <c r="F56" s="65">
        <f t="shared" si="1"/>
        <v>1728</v>
      </c>
      <c r="G56" s="65">
        <v>4</v>
      </c>
      <c r="H56" s="65">
        <f t="shared" si="2"/>
        <v>576</v>
      </c>
      <c r="I56" s="65">
        <f t="shared" si="3"/>
        <v>384</v>
      </c>
      <c r="J56" s="65">
        <f t="shared" si="4"/>
        <v>192</v>
      </c>
      <c r="K56" s="65">
        <f t="shared" si="5"/>
        <v>576</v>
      </c>
    </row>
    <row r="57" spans="1:11" x14ac:dyDescent="0.25">
      <c r="A57" s="66" t="s">
        <v>111</v>
      </c>
      <c r="B57" s="62">
        <v>216</v>
      </c>
      <c r="C57" s="68">
        <v>1</v>
      </c>
      <c r="D57" s="69">
        <v>12</v>
      </c>
      <c r="E57" s="69">
        <f t="shared" si="0"/>
        <v>2592</v>
      </c>
      <c r="F57" s="65">
        <f t="shared" si="1"/>
        <v>2592</v>
      </c>
      <c r="G57" s="65">
        <v>6</v>
      </c>
      <c r="H57" s="65">
        <f t="shared" si="2"/>
        <v>864</v>
      </c>
      <c r="I57" s="65">
        <f t="shared" si="3"/>
        <v>576</v>
      </c>
      <c r="J57" s="65">
        <f t="shared" si="4"/>
        <v>288</v>
      </c>
      <c r="K57" s="65">
        <f t="shared" si="5"/>
        <v>864</v>
      </c>
    </row>
    <row r="58" spans="1:11" ht="21" customHeight="1" x14ac:dyDescent="0.25">
      <c r="A58" s="66" t="s">
        <v>237</v>
      </c>
      <c r="B58" s="62">
        <v>108</v>
      </c>
      <c r="C58" s="68">
        <v>2</v>
      </c>
      <c r="D58" s="69">
        <v>12</v>
      </c>
      <c r="E58" s="69">
        <f t="shared" si="0"/>
        <v>1296</v>
      </c>
      <c r="F58" s="65">
        <f t="shared" si="1"/>
        <v>2592</v>
      </c>
      <c r="G58" s="65">
        <v>3</v>
      </c>
      <c r="H58" s="65">
        <f t="shared" si="2"/>
        <v>864</v>
      </c>
      <c r="I58" s="65">
        <f t="shared" si="3"/>
        <v>576</v>
      </c>
      <c r="J58" s="65">
        <f t="shared" si="4"/>
        <v>288</v>
      </c>
      <c r="K58" s="65">
        <f t="shared" si="5"/>
        <v>864</v>
      </c>
    </row>
    <row r="59" spans="1:11" x14ac:dyDescent="0.25">
      <c r="A59" s="66" t="s">
        <v>115</v>
      </c>
      <c r="B59" s="62">
        <v>72</v>
      </c>
      <c r="C59" s="68">
        <v>2</v>
      </c>
      <c r="D59" s="69">
        <v>13</v>
      </c>
      <c r="E59" s="69">
        <f t="shared" si="0"/>
        <v>936</v>
      </c>
      <c r="F59" s="65">
        <f t="shared" si="1"/>
        <v>1872</v>
      </c>
      <c r="G59" s="65">
        <v>2</v>
      </c>
      <c r="H59" s="65">
        <f t="shared" si="2"/>
        <v>624</v>
      </c>
      <c r="I59" s="65">
        <f t="shared" si="3"/>
        <v>416</v>
      </c>
      <c r="J59" s="65">
        <f t="shared" si="4"/>
        <v>208</v>
      </c>
      <c r="K59" s="65">
        <f t="shared" si="5"/>
        <v>624</v>
      </c>
    </row>
    <row r="60" spans="1:11" ht="21.75" customHeight="1" x14ac:dyDescent="0.25">
      <c r="A60" s="79" t="s">
        <v>238</v>
      </c>
      <c r="B60" s="62">
        <v>144</v>
      </c>
      <c r="C60" s="68">
        <v>3</v>
      </c>
      <c r="D60" s="69">
        <v>13</v>
      </c>
      <c r="E60" s="69">
        <f t="shared" si="0"/>
        <v>1872</v>
      </c>
      <c r="F60" s="65">
        <f t="shared" si="1"/>
        <v>5616</v>
      </c>
      <c r="G60" s="65">
        <v>4</v>
      </c>
      <c r="H60" s="65">
        <f t="shared" si="2"/>
        <v>1872</v>
      </c>
      <c r="I60" s="65">
        <f t="shared" si="3"/>
        <v>1248</v>
      </c>
      <c r="J60" s="65">
        <f t="shared" si="4"/>
        <v>624</v>
      </c>
      <c r="K60" s="65">
        <f t="shared" si="5"/>
        <v>1872</v>
      </c>
    </row>
    <row r="61" spans="1:11" x14ac:dyDescent="0.25">
      <c r="A61" s="79" t="s">
        <v>268</v>
      </c>
      <c r="B61" s="62">
        <v>72</v>
      </c>
      <c r="C61" s="68">
        <v>1</v>
      </c>
      <c r="D61" s="69">
        <v>12</v>
      </c>
      <c r="E61" s="69">
        <f t="shared" si="0"/>
        <v>864</v>
      </c>
      <c r="F61" s="65">
        <f t="shared" si="1"/>
        <v>864</v>
      </c>
      <c r="G61" s="65">
        <v>2</v>
      </c>
      <c r="H61" s="65">
        <f t="shared" si="2"/>
        <v>288</v>
      </c>
      <c r="I61" s="65">
        <f t="shared" si="3"/>
        <v>192</v>
      </c>
      <c r="J61" s="65">
        <f t="shared" si="4"/>
        <v>96</v>
      </c>
      <c r="K61" s="65">
        <f t="shared" si="5"/>
        <v>288</v>
      </c>
    </row>
    <row r="62" spans="1:11" x14ac:dyDescent="0.25">
      <c r="A62" s="79" t="s">
        <v>117</v>
      </c>
      <c r="B62" s="62">
        <v>72</v>
      </c>
      <c r="C62" s="68">
        <v>1</v>
      </c>
      <c r="D62" s="69">
        <v>13</v>
      </c>
      <c r="E62" s="69">
        <f t="shared" si="0"/>
        <v>936</v>
      </c>
      <c r="F62" s="65">
        <f t="shared" si="1"/>
        <v>936</v>
      </c>
      <c r="G62" s="65">
        <v>2</v>
      </c>
      <c r="H62" s="65">
        <f t="shared" si="2"/>
        <v>312</v>
      </c>
      <c r="I62" s="65">
        <f t="shared" si="3"/>
        <v>208</v>
      </c>
      <c r="J62" s="65">
        <f t="shared" si="4"/>
        <v>104</v>
      </c>
      <c r="K62" s="65">
        <f t="shared" si="5"/>
        <v>312</v>
      </c>
    </row>
    <row r="63" spans="1:11" x14ac:dyDescent="0.25">
      <c r="A63" s="79" t="s">
        <v>117</v>
      </c>
      <c r="B63" s="62">
        <v>216</v>
      </c>
      <c r="C63" s="68">
        <v>1</v>
      </c>
      <c r="D63" s="69">
        <v>10</v>
      </c>
      <c r="E63" s="69">
        <f t="shared" si="0"/>
        <v>2160</v>
      </c>
      <c r="F63" s="65">
        <f t="shared" si="1"/>
        <v>2160</v>
      </c>
      <c r="G63" s="65">
        <v>6</v>
      </c>
      <c r="H63" s="65">
        <f t="shared" si="2"/>
        <v>720</v>
      </c>
      <c r="I63" s="65">
        <f t="shared" si="3"/>
        <v>480</v>
      </c>
      <c r="J63" s="65">
        <f t="shared" si="4"/>
        <v>240</v>
      </c>
      <c r="K63" s="65">
        <f t="shared" si="5"/>
        <v>720</v>
      </c>
    </row>
    <row r="64" spans="1:11" x14ac:dyDescent="0.25">
      <c r="A64" s="79" t="s">
        <v>117</v>
      </c>
      <c r="B64" s="62">
        <v>144</v>
      </c>
      <c r="C64" s="68">
        <v>1</v>
      </c>
      <c r="D64" s="69">
        <v>12</v>
      </c>
      <c r="E64" s="69">
        <f t="shared" si="0"/>
        <v>1728</v>
      </c>
      <c r="F64" s="65">
        <f t="shared" si="1"/>
        <v>1728</v>
      </c>
      <c r="G64" s="65">
        <v>4</v>
      </c>
      <c r="H64" s="65">
        <f t="shared" si="2"/>
        <v>576</v>
      </c>
      <c r="I64" s="65">
        <f t="shared" si="3"/>
        <v>384</v>
      </c>
      <c r="J64" s="65">
        <f t="shared" si="4"/>
        <v>192</v>
      </c>
      <c r="K64" s="65">
        <f t="shared" si="5"/>
        <v>576</v>
      </c>
    </row>
    <row r="65" spans="1:11" ht="23.25" customHeight="1" x14ac:dyDescent="0.25">
      <c r="A65" s="66" t="s">
        <v>156</v>
      </c>
      <c r="B65" s="62">
        <v>72</v>
      </c>
      <c r="C65" s="68">
        <v>2</v>
      </c>
      <c r="D65" s="69">
        <v>10</v>
      </c>
      <c r="E65" s="69">
        <f t="shared" si="0"/>
        <v>720</v>
      </c>
      <c r="F65" s="65">
        <f t="shared" si="1"/>
        <v>1440</v>
      </c>
      <c r="G65" s="65">
        <v>2</v>
      </c>
      <c r="H65" s="65">
        <f t="shared" si="2"/>
        <v>480</v>
      </c>
      <c r="I65" s="65">
        <f t="shared" si="3"/>
        <v>320</v>
      </c>
      <c r="J65" s="65">
        <f t="shared" si="4"/>
        <v>160</v>
      </c>
      <c r="K65" s="65">
        <f t="shared" si="5"/>
        <v>480</v>
      </c>
    </row>
    <row r="66" spans="1:11" ht="21.75" customHeight="1" x14ac:dyDescent="0.25">
      <c r="A66" s="190" t="s">
        <v>166</v>
      </c>
      <c r="B66" s="62">
        <v>72</v>
      </c>
      <c r="C66" s="68">
        <v>5</v>
      </c>
      <c r="D66" s="69">
        <v>12</v>
      </c>
      <c r="E66" s="69">
        <f t="shared" si="0"/>
        <v>864</v>
      </c>
      <c r="F66" s="65">
        <f t="shared" si="1"/>
        <v>4320</v>
      </c>
      <c r="G66" s="65">
        <v>2</v>
      </c>
      <c r="H66" s="65">
        <f t="shared" si="2"/>
        <v>1440</v>
      </c>
      <c r="I66" s="65">
        <f t="shared" si="3"/>
        <v>960</v>
      </c>
      <c r="J66" s="65">
        <f t="shared" si="4"/>
        <v>480</v>
      </c>
      <c r="K66" s="65">
        <f t="shared" si="5"/>
        <v>1440</v>
      </c>
    </row>
    <row r="67" spans="1:11" x14ac:dyDescent="0.25">
      <c r="A67" s="191"/>
      <c r="B67" s="62">
        <v>216</v>
      </c>
      <c r="C67" s="68">
        <v>1</v>
      </c>
      <c r="D67" s="69">
        <v>10</v>
      </c>
      <c r="E67" s="69">
        <f t="shared" si="0"/>
        <v>2160</v>
      </c>
      <c r="F67" s="65">
        <f t="shared" si="1"/>
        <v>2160</v>
      </c>
      <c r="G67" s="65">
        <v>6</v>
      </c>
      <c r="H67" s="65">
        <f t="shared" si="2"/>
        <v>720</v>
      </c>
      <c r="I67" s="65">
        <f t="shared" si="3"/>
        <v>480</v>
      </c>
      <c r="J67" s="65">
        <f t="shared" si="4"/>
        <v>240</v>
      </c>
      <c r="K67" s="65">
        <f t="shared" si="5"/>
        <v>720</v>
      </c>
    </row>
    <row r="68" spans="1:11" x14ac:dyDescent="0.25">
      <c r="A68" s="71" t="s">
        <v>212</v>
      </c>
      <c r="B68" s="62">
        <v>216</v>
      </c>
      <c r="C68" s="68">
        <v>2</v>
      </c>
      <c r="D68" s="69">
        <v>12</v>
      </c>
      <c r="E68" s="69">
        <f t="shared" si="0"/>
        <v>2592</v>
      </c>
      <c r="F68" s="65">
        <f t="shared" si="1"/>
        <v>5184</v>
      </c>
      <c r="G68" s="65">
        <v>6</v>
      </c>
      <c r="H68" s="65">
        <f t="shared" si="2"/>
        <v>1728</v>
      </c>
      <c r="I68" s="65">
        <f t="shared" si="3"/>
        <v>1152</v>
      </c>
      <c r="J68" s="65">
        <f t="shared" si="4"/>
        <v>576</v>
      </c>
      <c r="K68" s="65">
        <f t="shared" si="5"/>
        <v>1728</v>
      </c>
    </row>
    <row r="69" spans="1:11" ht="24" customHeight="1" x14ac:dyDescent="0.25">
      <c r="A69" s="66" t="s">
        <v>120</v>
      </c>
      <c r="B69" s="59">
        <v>216</v>
      </c>
      <c r="C69" s="68">
        <v>1</v>
      </c>
      <c r="D69" s="69">
        <v>12</v>
      </c>
      <c r="E69" s="69">
        <f t="shared" si="0"/>
        <v>2592</v>
      </c>
      <c r="F69" s="65">
        <f t="shared" si="1"/>
        <v>2592</v>
      </c>
      <c r="G69" s="65">
        <v>6</v>
      </c>
      <c r="H69" s="65">
        <f t="shared" si="2"/>
        <v>864</v>
      </c>
      <c r="I69" s="65">
        <f t="shared" si="3"/>
        <v>576</v>
      </c>
      <c r="J69" s="65">
        <f t="shared" si="4"/>
        <v>288</v>
      </c>
      <c r="K69" s="65">
        <f t="shared" si="5"/>
        <v>864</v>
      </c>
    </row>
    <row r="70" spans="1:11" ht="18.75" customHeight="1" x14ac:dyDescent="0.25">
      <c r="A70" s="70" t="s">
        <v>121</v>
      </c>
      <c r="B70" s="59">
        <v>108</v>
      </c>
      <c r="C70" s="68">
        <v>1</v>
      </c>
      <c r="D70" s="69">
        <v>10</v>
      </c>
      <c r="E70" s="69">
        <f t="shared" ref="E70:E81" si="6">B70*D70</f>
        <v>1080</v>
      </c>
      <c r="F70" s="65">
        <f t="shared" ref="F70:F81" si="7">E70*C70</f>
        <v>1080</v>
      </c>
      <c r="G70" s="65">
        <v>3</v>
      </c>
      <c r="H70" s="65">
        <f t="shared" ref="H70:H74" si="8">D70*C70*G70*12</f>
        <v>360</v>
      </c>
      <c r="I70" s="65">
        <f t="shared" ref="I70:I81" si="9">D70*C70*G70*8</f>
        <v>240</v>
      </c>
      <c r="J70" s="65">
        <f t="shared" ref="J70:J81" si="10">D70*C70*G70*4</f>
        <v>120</v>
      </c>
      <c r="K70" s="65">
        <f t="shared" ref="K70:K81" si="11">D70*C70*G70*12</f>
        <v>360</v>
      </c>
    </row>
    <row r="71" spans="1:11" ht="17.25" customHeight="1" x14ac:dyDescent="0.25">
      <c r="A71" s="190" t="s">
        <v>123</v>
      </c>
      <c r="B71" s="59">
        <v>144</v>
      </c>
      <c r="C71" s="68">
        <v>1</v>
      </c>
      <c r="D71" s="69">
        <v>13</v>
      </c>
      <c r="E71" s="69">
        <f t="shared" si="6"/>
        <v>1872</v>
      </c>
      <c r="F71" s="65">
        <f t="shared" si="7"/>
        <v>1872</v>
      </c>
      <c r="G71" s="65">
        <v>4</v>
      </c>
      <c r="H71" s="65">
        <f t="shared" si="8"/>
        <v>624</v>
      </c>
      <c r="I71" s="65">
        <f t="shared" si="9"/>
        <v>416</v>
      </c>
      <c r="J71" s="65">
        <f t="shared" si="10"/>
        <v>208</v>
      </c>
      <c r="K71" s="65">
        <f t="shared" si="11"/>
        <v>624</v>
      </c>
    </row>
    <row r="72" spans="1:11" x14ac:dyDescent="0.25">
      <c r="A72" s="194"/>
      <c r="B72" s="59">
        <v>144</v>
      </c>
      <c r="C72" s="68">
        <v>1</v>
      </c>
      <c r="D72" s="69">
        <v>12</v>
      </c>
      <c r="E72" s="69">
        <f t="shared" si="6"/>
        <v>1728</v>
      </c>
      <c r="F72" s="65">
        <f t="shared" si="7"/>
        <v>1728</v>
      </c>
      <c r="G72" s="65">
        <v>4</v>
      </c>
      <c r="H72" s="65">
        <f t="shared" si="8"/>
        <v>576</v>
      </c>
      <c r="I72" s="65">
        <f t="shared" si="9"/>
        <v>384</v>
      </c>
      <c r="J72" s="65">
        <f t="shared" si="10"/>
        <v>192</v>
      </c>
      <c r="K72" s="65">
        <f t="shared" si="11"/>
        <v>576</v>
      </c>
    </row>
    <row r="73" spans="1:11" ht="39" customHeight="1" x14ac:dyDescent="0.25">
      <c r="A73" s="66" t="s">
        <v>125</v>
      </c>
      <c r="B73" s="59">
        <v>72</v>
      </c>
      <c r="C73" s="68">
        <v>3</v>
      </c>
      <c r="D73" s="69">
        <v>10</v>
      </c>
      <c r="E73" s="69">
        <f t="shared" si="6"/>
        <v>720</v>
      </c>
      <c r="F73" s="65">
        <f t="shared" si="7"/>
        <v>2160</v>
      </c>
      <c r="G73" s="65">
        <v>2</v>
      </c>
      <c r="H73" s="65">
        <f t="shared" si="8"/>
        <v>720</v>
      </c>
      <c r="I73" s="65">
        <f t="shared" si="9"/>
        <v>480</v>
      </c>
      <c r="J73" s="65">
        <f t="shared" si="10"/>
        <v>240</v>
      </c>
      <c r="K73" s="65">
        <f t="shared" si="11"/>
        <v>720</v>
      </c>
    </row>
    <row r="74" spans="1:11" ht="24" customHeight="1" x14ac:dyDescent="0.25">
      <c r="A74" s="66" t="s">
        <v>193</v>
      </c>
      <c r="B74" s="59">
        <v>72</v>
      </c>
      <c r="C74" s="68">
        <v>1</v>
      </c>
      <c r="D74" s="69">
        <v>12</v>
      </c>
      <c r="E74" s="69">
        <f t="shared" si="6"/>
        <v>864</v>
      </c>
      <c r="F74" s="65">
        <f t="shared" si="7"/>
        <v>864</v>
      </c>
      <c r="G74" s="65">
        <v>2</v>
      </c>
      <c r="H74" s="65">
        <f t="shared" si="8"/>
        <v>288</v>
      </c>
      <c r="I74" s="65">
        <f t="shared" si="9"/>
        <v>192</v>
      </c>
      <c r="J74" s="65">
        <f t="shared" si="10"/>
        <v>96</v>
      </c>
      <c r="K74" s="65">
        <f t="shared" si="11"/>
        <v>288</v>
      </c>
    </row>
    <row r="75" spans="1:11" ht="24" customHeight="1" x14ac:dyDescent="0.25">
      <c r="A75" s="66" t="s">
        <v>244</v>
      </c>
      <c r="B75" s="59">
        <v>108</v>
      </c>
      <c r="C75" s="68">
        <v>1</v>
      </c>
      <c r="D75" s="69">
        <v>12</v>
      </c>
      <c r="E75" s="69">
        <f t="shared" si="6"/>
        <v>1296</v>
      </c>
      <c r="F75" s="65">
        <f t="shared" si="7"/>
        <v>1296</v>
      </c>
      <c r="G75" s="65">
        <v>3</v>
      </c>
      <c r="H75" s="65">
        <f>D75*C75*G75*12</f>
        <v>432</v>
      </c>
      <c r="I75" s="65">
        <f t="shared" si="9"/>
        <v>288</v>
      </c>
      <c r="J75" s="65">
        <f t="shared" si="10"/>
        <v>144</v>
      </c>
      <c r="K75" s="65">
        <f t="shared" si="11"/>
        <v>432</v>
      </c>
    </row>
    <row r="76" spans="1:11" ht="23.25" customHeight="1" x14ac:dyDescent="0.25">
      <c r="A76" s="66" t="s">
        <v>128</v>
      </c>
      <c r="B76" s="59">
        <v>216</v>
      </c>
      <c r="C76" s="68">
        <v>1</v>
      </c>
      <c r="D76" s="69">
        <v>13</v>
      </c>
      <c r="E76" s="69">
        <f t="shared" si="6"/>
        <v>2808</v>
      </c>
      <c r="F76" s="65">
        <f t="shared" si="7"/>
        <v>2808</v>
      </c>
      <c r="G76" s="65">
        <v>6</v>
      </c>
      <c r="H76" s="65">
        <f>D76*C76*G76*12</f>
        <v>936</v>
      </c>
      <c r="I76" s="65">
        <f t="shared" si="9"/>
        <v>624</v>
      </c>
      <c r="J76" s="65">
        <f t="shared" si="10"/>
        <v>312</v>
      </c>
      <c r="K76" s="65">
        <f t="shared" si="11"/>
        <v>936</v>
      </c>
    </row>
    <row r="77" spans="1:11" ht="30" customHeight="1" x14ac:dyDescent="0.25">
      <c r="A77" s="66" t="s">
        <v>132</v>
      </c>
      <c r="B77" s="59">
        <v>216</v>
      </c>
      <c r="C77" s="68">
        <v>2</v>
      </c>
      <c r="D77" s="69">
        <v>12</v>
      </c>
      <c r="E77" s="69">
        <f t="shared" si="6"/>
        <v>2592</v>
      </c>
      <c r="F77" s="65">
        <f t="shared" si="7"/>
        <v>5184</v>
      </c>
      <c r="G77" s="65">
        <v>6</v>
      </c>
      <c r="H77" s="65">
        <f t="shared" ref="H77:H81" si="12">D77*C77*G77*12</f>
        <v>1728</v>
      </c>
      <c r="I77" s="65">
        <f t="shared" si="9"/>
        <v>1152</v>
      </c>
      <c r="J77" s="65">
        <f t="shared" si="10"/>
        <v>576</v>
      </c>
      <c r="K77" s="65">
        <f t="shared" si="11"/>
        <v>1728</v>
      </c>
    </row>
    <row r="78" spans="1:11" ht="30" customHeight="1" x14ac:dyDescent="0.25">
      <c r="A78" s="66" t="s">
        <v>235</v>
      </c>
      <c r="B78" s="59">
        <v>36</v>
      </c>
      <c r="C78" s="68">
        <v>1</v>
      </c>
      <c r="D78" s="69">
        <v>8</v>
      </c>
      <c r="E78" s="69">
        <f t="shared" si="6"/>
        <v>288</v>
      </c>
      <c r="F78" s="65">
        <f t="shared" si="7"/>
        <v>288</v>
      </c>
      <c r="G78" s="65">
        <v>1</v>
      </c>
      <c r="H78" s="65">
        <f t="shared" si="12"/>
        <v>96</v>
      </c>
      <c r="I78" s="65">
        <f t="shared" si="9"/>
        <v>64</v>
      </c>
      <c r="J78" s="65">
        <f t="shared" si="10"/>
        <v>32</v>
      </c>
      <c r="K78" s="65">
        <f t="shared" si="11"/>
        <v>96</v>
      </c>
    </row>
    <row r="79" spans="1:11" ht="16.5" customHeight="1" x14ac:dyDescent="0.25">
      <c r="A79" s="66" t="s">
        <v>250</v>
      </c>
      <c r="B79" s="59">
        <v>144</v>
      </c>
      <c r="C79" s="68">
        <v>1</v>
      </c>
      <c r="D79" s="69">
        <v>13</v>
      </c>
      <c r="E79" s="69">
        <f t="shared" si="6"/>
        <v>1872</v>
      </c>
      <c r="F79" s="65">
        <f t="shared" si="7"/>
        <v>1872</v>
      </c>
      <c r="G79" s="65">
        <v>4</v>
      </c>
      <c r="H79" s="65">
        <f t="shared" si="12"/>
        <v>624</v>
      </c>
      <c r="I79" s="65">
        <f t="shared" si="9"/>
        <v>416</v>
      </c>
      <c r="J79" s="65">
        <f t="shared" si="10"/>
        <v>208</v>
      </c>
      <c r="K79" s="65">
        <f t="shared" si="11"/>
        <v>624</v>
      </c>
    </row>
    <row r="80" spans="1:11" ht="18.75" customHeight="1" x14ac:dyDescent="0.25">
      <c r="A80" s="66" t="s">
        <v>225</v>
      </c>
      <c r="B80" s="59">
        <v>72</v>
      </c>
      <c r="C80" s="68">
        <v>3</v>
      </c>
      <c r="D80" s="69">
        <v>13</v>
      </c>
      <c r="E80" s="69">
        <f t="shared" si="6"/>
        <v>936</v>
      </c>
      <c r="F80" s="65">
        <f t="shared" si="7"/>
        <v>2808</v>
      </c>
      <c r="G80" s="65">
        <v>2</v>
      </c>
      <c r="H80" s="65">
        <f t="shared" si="12"/>
        <v>936</v>
      </c>
      <c r="I80" s="65">
        <f t="shared" si="9"/>
        <v>624</v>
      </c>
      <c r="J80" s="65">
        <f t="shared" si="10"/>
        <v>312</v>
      </c>
      <c r="K80" s="65">
        <f t="shared" si="11"/>
        <v>936</v>
      </c>
    </row>
    <row r="81" spans="1:11" ht="14.25" customHeight="1" x14ac:dyDescent="0.25">
      <c r="A81" s="66" t="s">
        <v>262</v>
      </c>
      <c r="B81" s="59">
        <v>144</v>
      </c>
      <c r="C81" s="68">
        <v>1</v>
      </c>
      <c r="D81" s="69">
        <v>13</v>
      </c>
      <c r="E81" s="69">
        <f t="shared" si="6"/>
        <v>1872</v>
      </c>
      <c r="F81" s="65">
        <f t="shared" si="7"/>
        <v>1872</v>
      </c>
      <c r="G81" s="65">
        <v>4</v>
      </c>
      <c r="H81" s="65">
        <f t="shared" si="12"/>
        <v>624</v>
      </c>
      <c r="I81" s="65">
        <f t="shared" si="9"/>
        <v>416</v>
      </c>
      <c r="J81" s="65">
        <f t="shared" si="10"/>
        <v>208</v>
      </c>
      <c r="K81" s="65">
        <f t="shared" si="11"/>
        <v>624</v>
      </c>
    </row>
    <row r="82" spans="1:11" ht="26.25" x14ac:dyDescent="0.4">
      <c r="A82" s="187" t="s">
        <v>270</v>
      </c>
      <c r="B82" s="188"/>
      <c r="C82" s="188"/>
      <c r="D82" s="188"/>
      <c r="E82" s="189"/>
      <c r="F82" s="80">
        <f>SUM(F5:F81)</f>
        <v>215298</v>
      </c>
      <c r="G82" s="65"/>
      <c r="H82" s="65">
        <f>SUM(H5:H81)</f>
        <v>71766</v>
      </c>
      <c r="I82" s="65">
        <f t="shared" ref="I82:K82" si="13">SUM(I5:I81)</f>
        <v>47844</v>
      </c>
      <c r="J82" s="65">
        <f t="shared" si="13"/>
        <v>23922</v>
      </c>
      <c r="K82" s="65">
        <f t="shared" si="13"/>
        <v>71766</v>
      </c>
    </row>
    <row r="83" spans="1:11" x14ac:dyDescent="0.25">
      <c r="A83" s="81"/>
      <c r="B83" s="82"/>
      <c r="C83" s="82"/>
    </row>
    <row r="84" spans="1:11" x14ac:dyDescent="0.25">
      <c r="A84" s="81"/>
      <c r="B84" s="82"/>
      <c r="C84" s="82"/>
    </row>
    <row r="85" spans="1:11" x14ac:dyDescent="0.25">
      <c r="A85" s="81"/>
      <c r="B85" s="82"/>
      <c r="C85" s="82"/>
    </row>
    <row r="86" spans="1:11" x14ac:dyDescent="0.25">
      <c r="A86" s="81"/>
      <c r="B86" s="82"/>
      <c r="C86" s="82"/>
    </row>
    <row r="87" spans="1:11" x14ac:dyDescent="0.25">
      <c r="A87" s="81"/>
      <c r="B87" s="82"/>
      <c r="C87" s="82"/>
    </row>
    <row r="88" spans="1:11" x14ac:dyDescent="0.25">
      <c r="A88" s="81"/>
      <c r="B88" s="82"/>
      <c r="C88" s="82"/>
    </row>
    <row r="89" spans="1:11" x14ac:dyDescent="0.25">
      <c r="A89" s="81"/>
      <c r="B89" s="82"/>
      <c r="C89" s="82"/>
    </row>
  </sheetData>
  <mergeCells count="12">
    <mergeCell ref="A2:F2"/>
    <mergeCell ref="A21:A22"/>
    <mergeCell ref="B21:B22"/>
    <mergeCell ref="A23:A24"/>
    <mergeCell ref="A29:A31"/>
    <mergeCell ref="A82:E82"/>
    <mergeCell ref="A37:A38"/>
    <mergeCell ref="A32:A33"/>
    <mergeCell ref="A40:A41"/>
    <mergeCell ref="A44:A45"/>
    <mergeCell ref="A66:A67"/>
    <mergeCell ref="A71:A7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Сертификаты</vt:lpstr>
      <vt:lpstr>Бюджет</vt:lpstr>
      <vt:lpstr>Краткосрочные</vt:lpstr>
      <vt:lpstr>мз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2018-11-01T12:53:11Z</cp:lastPrinted>
  <dcterms:created xsi:type="dcterms:W3CDTF">2006-09-28T05:33:49Z</dcterms:created>
  <dcterms:modified xsi:type="dcterms:W3CDTF">2023-10-24T11:59:15Z</dcterms:modified>
</cp:coreProperties>
</file>